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D5933B4F-24D3-459C-AFDD-DEC38724DEDC}" xr6:coauthVersionLast="47" xr6:coauthVersionMax="47" xr10:uidLastSave="{00000000-0000-0000-0000-000000000000}"/>
  <bookViews>
    <workbookView xWindow="-108" yWindow="-108" windowWidth="23256" windowHeight="12576" xr2:uid="{E9EEA8DD-6E75-4074-9CCF-4B7E2E963408}"/>
  </bookViews>
  <sheets>
    <sheet name="算定シート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32" i="2" l="1"/>
  <c r="AC32" i="2"/>
  <c r="AB32" i="2"/>
  <c r="AA32" i="2"/>
  <c r="Z32" i="2"/>
  <c r="Y32" i="2"/>
  <c r="X32" i="2"/>
  <c r="U32" i="2"/>
  <c r="T32" i="2"/>
  <c r="S32" i="2"/>
  <c r="R32" i="2"/>
  <c r="Q32" i="2"/>
  <c r="P32" i="2"/>
  <c r="O32" i="2"/>
  <c r="N32" i="2"/>
  <c r="K32" i="2"/>
  <c r="J32" i="2"/>
  <c r="AJ31" i="2"/>
  <c r="AI31" i="2"/>
  <c r="AH31" i="2"/>
  <c r="AG31" i="2"/>
  <c r="AF31" i="2"/>
  <c r="AE31" i="2"/>
  <c r="W31" i="2"/>
  <c r="V31" i="2" s="1"/>
  <c r="M31" i="2"/>
  <c r="L31" i="2" s="1"/>
  <c r="AJ30" i="2"/>
  <c r="AI30" i="2"/>
  <c r="AH30" i="2"/>
  <c r="AG30" i="2"/>
  <c r="AF30" i="2"/>
  <c r="AE30" i="2"/>
  <c r="AK30" i="2" s="1"/>
  <c r="W30" i="2"/>
  <c r="V30" i="2" s="1"/>
  <c r="M30" i="2"/>
  <c r="L30" i="2" s="1"/>
  <c r="AJ29" i="2"/>
  <c r="AI29" i="2"/>
  <c r="AH29" i="2"/>
  <c r="AG29" i="2"/>
  <c r="AF29" i="2"/>
  <c r="AE29" i="2"/>
  <c r="AK29" i="2" s="1"/>
  <c r="W29" i="2"/>
  <c r="V29" i="2" s="1"/>
  <c r="M29" i="2"/>
  <c r="L29" i="2" s="1"/>
  <c r="AJ28" i="2"/>
  <c r="AI28" i="2"/>
  <c r="AH28" i="2"/>
  <c r="AG28" i="2"/>
  <c r="AF28" i="2"/>
  <c r="AE28" i="2"/>
  <c r="AK28" i="2" s="1"/>
  <c r="W28" i="2"/>
  <c r="V28" i="2" s="1"/>
  <c r="M28" i="2"/>
  <c r="L28" i="2" s="1"/>
  <c r="AJ27" i="2"/>
  <c r="AI27" i="2"/>
  <c r="AH27" i="2"/>
  <c r="AG27" i="2"/>
  <c r="AF27" i="2"/>
  <c r="AE27" i="2"/>
  <c r="W27" i="2"/>
  <c r="V27" i="2" s="1"/>
  <c r="M27" i="2"/>
  <c r="L27" i="2" s="1"/>
  <c r="AJ26" i="2"/>
  <c r="AI26" i="2"/>
  <c r="AH26" i="2"/>
  <c r="AG26" i="2"/>
  <c r="AF26" i="2"/>
  <c r="AE26" i="2"/>
  <c r="W26" i="2"/>
  <c r="V26" i="2" s="1"/>
  <c r="M26" i="2"/>
  <c r="L26" i="2" s="1"/>
  <c r="AJ25" i="2"/>
  <c r="AI25" i="2"/>
  <c r="AH25" i="2"/>
  <c r="AG25" i="2"/>
  <c r="AF25" i="2"/>
  <c r="AE25" i="2"/>
  <c r="W25" i="2"/>
  <c r="V25" i="2" s="1"/>
  <c r="M25" i="2"/>
  <c r="L25" i="2" s="1"/>
  <c r="AJ24" i="2"/>
  <c r="AI24" i="2"/>
  <c r="AH24" i="2"/>
  <c r="AG24" i="2"/>
  <c r="AF24" i="2"/>
  <c r="AE24" i="2"/>
  <c r="W24" i="2"/>
  <c r="V24" i="2" s="1"/>
  <c r="M24" i="2"/>
  <c r="L24" i="2" s="1"/>
  <c r="AJ23" i="2"/>
  <c r="AI23" i="2"/>
  <c r="AH23" i="2"/>
  <c r="AG23" i="2"/>
  <c r="AF23" i="2"/>
  <c r="AE23" i="2"/>
  <c r="W23" i="2"/>
  <c r="V23" i="2" s="1"/>
  <c r="M23" i="2"/>
  <c r="L23" i="2" s="1"/>
  <c r="AJ22" i="2"/>
  <c r="AI22" i="2"/>
  <c r="AH22" i="2"/>
  <c r="AG22" i="2"/>
  <c r="AF22" i="2"/>
  <c r="AE22" i="2"/>
  <c r="W22" i="2"/>
  <c r="V22" i="2" s="1"/>
  <c r="M22" i="2"/>
  <c r="L22" i="2" s="1"/>
  <c r="AJ21" i="2"/>
  <c r="AI21" i="2"/>
  <c r="AH21" i="2"/>
  <c r="AG21" i="2"/>
  <c r="AF21" i="2"/>
  <c r="AE21" i="2"/>
  <c r="W21" i="2"/>
  <c r="V21" i="2" s="1"/>
  <c r="M21" i="2"/>
  <c r="L21" i="2" s="1"/>
  <c r="AJ20" i="2"/>
  <c r="AI20" i="2"/>
  <c r="AH20" i="2"/>
  <c r="AG20" i="2"/>
  <c r="AF20" i="2"/>
  <c r="AE20" i="2"/>
  <c r="W20" i="2"/>
  <c r="V20" i="2" s="1"/>
  <c r="M20" i="2"/>
  <c r="L20" i="2" s="1"/>
  <c r="AJ19" i="2"/>
  <c r="AI19" i="2"/>
  <c r="AH19" i="2"/>
  <c r="AG19" i="2"/>
  <c r="AF19" i="2"/>
  <c r="AE19" i="2"/>
  <c r="W19" i="2"/>
  <c r="V19" i="2" s="1"/>
  <c r="M19" i="2"/>
  <c r="L19" i="2" s="1"/>
  <c r="AJ18" i="2"/>
  <c r="AI18" i="2"/>
  <c r="AH18" i="2"/>
  <c r="AG18" i="2"/>
  <c r="AF18" i="2"/>
  <c r="AE18" i="2"/>
  <c r="W18" i="2"/>
  <c r="V18" i="2" s="1"/>
  <c r="M18" i="2"/>
  <c r="L18" i="2" s="1"/>
  <c r="AJ17" i="2"/>
  <c r="AI17" i="2"/>
  <c r="AH17" i="2"/>
  <c r="AG17" i="2"/>
  <c r="AF17" i="2"/>
  <c r="AE17" i="2"/>
  <c r="W17" i="2"/>
  <c r="V17" i="2" s="1"/>
  <c r="M17" i="2"/>
  <c r="L17" i="2" s="1"/>
  <c r="AJ16" i="2"/>
  <c r="AI16" i="2"/>
  <c r="AH16" i="2"/>
  <c r="AG16" i="2"/>
  <c r="AF16" i="2"/>
  <c r="AE16" i="2"/>
  <c r="AK16" i="2" s="1"/>
  <c r="W16" i="2"/>
  <c r="V16" i="2" s="1"/>
  <c r="M16" i="2"/>
  <c r="L16" i="2" s="1"/>
  <c r="AJ15" i="2"/>
  <c r="AI15" i="2"/>
  <c r="AH15" i="2"/>
  <c r="AG15" i="2"/>
  <c r="AF15" i="2"/>
  <c r="AE15" i="2"/>
  <c r="W15" i="2"/>
  <c r="V15" i="2" s="1"/>
  <c r="M15" i="2"/>
  <c r="L15" i="2" s="1"/>
  <c r="AJ14" i="2"/>
  <c r="AI14" i="2"/>
  <c r="AH14" i="2"/>
  <c r="AG14" i="2"/>
  <c r="AF14" i="2"/>
  <c r="AE14" i="2"/>
  <c r="W14" i="2"/>
  <c r="V14" i="2" s="1"/>
  <c r="M14" i="2"/>
  <c r="L14" i="2" s="1"/>
  <c r="AJ13" i="2"/>
  <c r="AI13" i="2"/>
  <c r="AH13" i="2"/>
  <c r="AG13" i="2"/>
  <c r="AF13" i="2"/>
  <c r="AE13" i="2"/>
  <c r="W13" i="2"/>
  <c r="V13" i="2" s="1"/>
  <c r="M13" i="2"/>
  <c r="L13" i="2" s="1"/>
  <c r="AJ12" i="2"/>
  <c r="AI12" i="2"/>
  <c r="AH12" i="2"/>
  <c r="AG12" i="2"/>
  <c r="AF12" i="2"/>
  <c r="AE12" i="2"/>
  <c r="W12" i="2"/>
  <c r="V12" i="2" s="1"/>
  <c r="M12" i="2"/>
  <c r="L12" i="2" s="1"/>
  <c r="AJ11" i="2"/>
  <c r="AI11" i="2"/>
  <c r="AH11" i="2"/>
  <c r="AG11" i="2"/>
  <c r="AF11" i="2"/>
  <c r="AE11" i="2"/>
  <c r="W11" i="2"/>
  <c r="V11" i="2" s="1"/>
  <c r="M11" i="2"/>
  <c r="L11" i="2" s="1"/>
  <c r="AJ10" i="2"/>
  <c r="AI10" i="2"/>
  <c r="AH10" i="2"/>
  <c r="AH32" i="2" s="1"/>
  <c r="AG10" i="2"/>
  <c r="AF10" i="2"/>
  <c r="AE10" i="2"/>
  <c r="W10" i="2"/>
  <c r="V10" i="2" s="1"/>
  <c r="M10" i="2"/>
  <c r="L10" i="2" s="1"/>
  <c r="AK14" i="2" l="1"/>
  <c r="AK15" i="2"/>
  <c r="AI32" i="2"/>
  <c r="AK20" i="2"/>
  <c r="AK21" i="2"/>
  <c r="AK22" i="2"/>
  <c r="AK24" i="2"/>
  <c r="AK17" i="2"/>
  <c r="AK27" i="2"/>
  <c r="AJ32" i="2"/>
  <c r="AK23" i="2"/>
  <c r="AK31" i="2"/>
  <c r="W32" i="2"/>
  <c r="AK10" i="2"/>
  <c r="AK19" i="2"/>
  <c r="AF32" i="2"/>
  <c r="AK26" i="2"/>
  <c r="AK11" i="2"/>
  <c r="AG32" i="2"/>
  <c r="AK12" i="2"/>
  <c r="AK13" i="2"/>
  <c r="AK18" i="2"/>
  <c r="AK25" i="2"/>
  <c r="V32" i="2"/>
  <c r="L39" i="2" s="1"/>
  <c r="L41" i="2" s="1"/>
  <c r="L32" i="2"/>
  <c r="L35" i="2" s="1"/>
  <c r="L37" i="2" s="1"/>
  <c r="AE32" i="2"/>
  <c r="M32" i="2"/>
  <c r="AK32" i="2" l="1"/>
  <c r="AH35" i="2" s="1"/>
  <c r="AH8" i="2" a="1"/>
  <c r="AH8" i="2" s="1"/>
  <c r="AH36" i="2"/>
  <c r="AH3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<sst xmlns="http://schemas.openxmlformats.org/spreadsheetml/2006/main" count="111" uniqueCount="70">
  <si>
    <t>氏名</t>
    <rPh sb="0" eb="2">
      <t>シメイ</t>
    </rPh>
    <phoneticPr fontId="2"/>
  </si>
  <si>
    <t>性別</t>
    <rPh sb="0" eb="2">
      <t>セイベツ</t>
    </rPh>
    <phoneticPr fontId="2"/>
  </si>
  <si>
    <t>OCJP</t>
    <phoneticPr fontId="2"/>
  </si>
  <si>
    <t>LPICレベル１</t>
    <phoneticPr fontId="2"/>
  </si>
  <si>
    <t>LinuC</t>
    <phoneticPr fontId="2"/>
  </si>
  <si>
    <t>PHP技術者認定初級試験</t>
    <rPh sb="3" eb="6">
      <t>ギジュツシャ</t>
    </rPh>
    <rPh sb="6" eb="8">
      <t>ニンテイ</t>
    </rPh>
    <rPh sb="8" eb="10">
      <t>ショキュウ</t>
    </rPh>
    <rPh sb="10" eb="12">
      <t>シケン</t>
    </rPh>
    <phoneticPr fontId="2"/>
  </si>
  <si>
    <t>CCNA</t>
    <phoneticPr fontId="2"/>
  </si>
  <si>
    <t>基本技術者試験</t>
    <rPh sb="0" eb="2">
      <t>キホン</t>
    </rPh>
    <rPh sb="2" eb="5">
      <t>ギジュツシャ</t>
    </rPh>
    <rPh sb="5" eb="7">
      <t>シケン</t>
    </rPh>
    <phoneticPr fontId="2"/>
  </si>
  <si>
    <t>その他</t>
    <rPh sb="2" eb="3">
      <t>タ</t>
    </rPh>
    <phoneticPr fontId="2"/>
  </si>
  <si>
    <t>●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</si>
  <si>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</si>
  <si>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</si>
  <si>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■</t>
    <phoneticPr fontId="2"/>
  </si>
  <si>
    <t>★</t>
    <phoneticPr fontId="2"/>
  </si>
  <si>
    <t>資格取得数</t>
    <rPh sb="0" eb="2">
      <t>シカク</t>
    </rPh>
    <rPh sb="2" eb="4">
      <t>シュトク</t>
    </rPh>
    <rPh sb="4" eb="5">
      <t>スウ</t>
    </rPh>
    <phoneticPr fontId="2"/>
  </si>
  <si>
    <t>資格取得率</t>
    <rPh sb="0" eb="2">
      <t>シカク</t>
    </rPh>
    <rPh sb="2" eb="5">
      <t>シュトクリツ</t>
    </rPh>
    <phoneticPr fontId="2"/>
  </si>
  <si>
    <t>：新規資格取得者数/(訓練修了者+就職理由退校で新規資格取得者)</t>
    <phoneticPr fontId="2"/>
  </si>
  <si>
    <t>就職理由退校で新規資格取得者</t>
    <rPh sb="0" eb="2">
      <t>シュウショク</t>
    </rPh>
    <rPh sb="2" eb="4">
      <t>リユウ</t>
    </rPh>
    <rPh sb="4" eb="6">
      <t>タイコウ</t>
    </rPh>
    <rPh sb="7" eb="9">
      <t>シンキ</t>
    </rPh>
    <rPh sb="9" eb="11">
      <t>シカク</t>
    </rPh>
    <rPh sb="11" eb="14">
      <t>シュトクシャ</t>
    </rPh>
    <phoneticPr fontId="2"/>
  </si>
  <si>
    <t>：対象就職者／（訓練修了者数＋対象就職者のうち就職理由の中退者）</t>
    <rPh sb="1" eb="3">
      <t>タイショウ</t>
    </rPh>
    <rPh sb="3" eb="6">
      <t>シュウショクシャ</t>
    </rPh>
    <rPh sb="8" eb="10">
      <t>クンレン</t>
    </rPh>
    <rPh sb="10" eb="13">
      <t>シュウリョウシャ</t>
    </rPh>
    <rPh sb="13" eb="14">
      <t>スウ</t>
    </rPh>
    <rPh sb="15" eb="17">
      <t>タイショウ</t>
    </rPh>
    <rPh sb="17" eb="20">
      <t>シュウショクシャ</t>
    </rPh>
    <rPh sb="23" eb="25">
      <t>シュウショク</t>
    </rPh>
    <rPh sb="25" eb="27">
      <t>リユウ</t>
    </rPh>
    <rPh sb="28" eb="31">
      <t>チュウタイシャ</t>
    </rPh>
    <phoneticPr fontId="2"/>
  </si>
  <si>
    <t>判定結果（月額単価）</t>
    <rPh sb="0" eb="2">
      <t>ハンテイ</t>
    </rPh>
    <rPh sb="2" eb="4">
      <t>ケッカ</t>
    </rPh>
    <rPh sb="5" eb="7">
      <t>ゲツガク</t>
    </rPh>
    <rPh sb="7" eb="9">
      <t>タンカ</t>
    </rPh>
    <phoneticPr fontId="2"/>
  </si>
  <si>
    <t>円</t>
    <rPh sb="0" eb="1">
      <t>エン</t>
    </rPh>
    <phoneticPr fontId="2"/>
  </si>
  <si>
    <t>該当
＝「１」</t>
    <rPh sb="0" eb="2">
      <t>ガイトウ</t>
    </rPh>
    <phoneticPr fontId="3"/>
  </si>
  <si>
    <t>R3.4.1
= 4/1</t>
    <phoneticPr fontId="3"/>
  </si>
  <si>
    <t>県立産業技術専門校記入欄</t>
    <rPh sb="0" eb="2">
      <t>ケンリツ</t>
    </rPh>
    <rPh sb="2" eb="4">
      <t>サンギョウ</t>
    </rPh>
    <rPh sb="4" eb="6">
      <t>ギジュツ</t>
    </rPh>
    <rPh sb="6" eb="9">
      <t>センモンコウ</t>
    </rPh>
    <rPh sb="9" eb="12">
      <t>キニュウラン</t>
    </rPh>
    <phoneticPr fontId="3"/>
  </si>
  <si>
    <t>１か月</t>
    <rPh sb="2" eb="3">
      <t>ゲツ</t>
    </rPh>
    <phoneticPr fontId="3"/>
  </si>
  <si>
    <t>２か月</t>
    <rPh sb="2" eb="3">
      <t>ゲツ</t>
    </rPh>
    <phoneticPr fontId="3"/>
  </si>
  <si>
    <t>３か月</t>
    <rPh sb="2" eb="3">
      <t>ゲツ</t>
    </rPh>
    <phoneticPr fontId="3"/>
  </si>
  <si>
    <t>④</t>
    <phoneticPr fontId="3"/>
  </si>
  <si>
    <t>⑤</t>
    <phoneticPr fontId="3"/>
  </si>
  <si>
    <t>計</t>
    <rPh sb="0" eb="1">
      <t>ケイ</t>
    </rPh>
    <phoneticPr fontId="3"/>
  </si>
  <si>
    <t>４か月</t>
    <rPh sb="2" eb="3">
      <t>ゲツ</t>
    </rPh>
    <phoneticPr fontId="3"/>
  </si>
  <si>
    <t>５か月</t>
    <rPh sb="2" eb="3">
      <t>ゲツ</t>
    </rPh>
    <phoneticPr fontId="3"/>
  </si>
  <si>
    <t>６か月</t>
    <rPh sb="2" eb="3">
      <t>ゲツ</t>
    </rPh>
    <phoneticPr fontId="3"/>
  </si>
  <si>
    <t>退校（早期修了）月の日割り計算欄</t>
    <rPh sb="0" eb="2">
      <t>タイコウ</t>
    </rPh>
    <rPh sb="3" eb="5">
      <t>ソウキ</t>
    </rPh>
    <rPh sb="5" eb="7">
      <t>シュウリョウ</t>
    </rPh>
    <rPh sb="8" eb="9">
      <t>ツキ</t>
    </rPh>
    <rPh sb="10" eb="12">
      <t>ヒワ</t>
    </rPh>
    <rPh sb="13" eb="15">
      <t>ケイサン</t>
    </rPh>
    <rPh sb="15" eb="16">
      <t>ラン</t>
    </rPh>
    <phoneticPr fontId="2"/>
  </si>
  <si>
    <t>プルダウンメニュー＾からセレクト</t>
    <phoneticPr fontId="2"/>
  </si>
  <si>
    <t xml:space="preserve">訓練修了者
</t>
    <rPh sb="0" eb="2">
      <t>クンレン</t>
    </rPh>
    <rPh sb="2" eb="5">
      <t>シュウリョウシャ</t>
    </rPh>
    <phoneticPr fontId="2"/>
  </si>
  <si>
    <t>消費税</t>
    <rPh sb="0" eb="3">
      <t>ショウヒゼイ</t>
    </rPh>
    <phoneticPr fontId="2"/>
  </si>
  <si>
    <t>計（税抜）</t>
    <rPh sb="0" eb="1">
      <t>ケイ</t>
    </rPh>
    <rPh sb="2" eb="4">
      <t>ゼイヌ</t>
    </rPh>
    <phoneticPr fontId="2"/>
  </si>
  <si>
    <t>合計（税込）</t>
    <rPh sb="0" eb="2">
      <t>ゴウケイ</t>
    </rPh>
    <rPh sb="3" eb="5">
      <t>ゼイコミ</t>
    </rPh>
    <phoneticPr fontId="2"/>
  </si>
  <si>
    <t>委託先記入欄</t>
    <rPh sb="0" eb="3">
      <t>イタクサキ</t>
    </rPh>
    <rPh sb="3" eb="6">
      <t>キニュウラン</t>
    </rPh>
    <phoneticPr fontId="2"/>
  </si>
  <si>
    <t>IIIustratorクリエイター能力認定試験（エキスパート）</t>
    <rPh sb="17" eb="19">
      <t>ノウリョク</t>
    </rPh>
    <rPh sb="19" eb="21">
      <t>ニンテイ</t>
    </rPh>
    <rPh sb="21" eb="23">
      <t>シケン</t>
    </rPh>
    <phoneticPr fontId="2"/>
  </si>
  <si>
    <t>Phoshopクリエイター能力認定試験（エキスパート）</t>
    <rPh sb="13" eb="15">
      <t>ノウリョク</t>
    </rPh>
    <rPh sb="15" eb="17">
      <t>ニンテイ</t>
    </rPh>
    <rPh sb="17" eb="19">
      <t>シケン</t>
    </rPh>
    <phoneticPr fontId="2"/>
  </si>
  <si>
    <t>Web検定（デザイン、ディレクション、プロデュース）</t>
    <rPh sb="3" eb="5">
      <t>ケンテイ</t>
    </rPh>
    <phoneticPr fontId="2"/>
  </si>
  <si>
    <t>アドビ認定プロフェッショナル(Photoshop,Iilustrator,PremierePro）</t>
    <rPh sb="3" eb="5">
      <t>ニンテイ</t>
    </rPh>
    <phoneticPr fontId="2"/>
  </si>
  <si>
    <t>ウェブデザイン技能検定（１～３級）</t>
    <rPh sb="7" eb="9">
      <t>ギノウ</t>
    </rPh>
    <rPh sb="9" eb="11">
      <t>ケンテイ</t>
    </rPh>
    <rPh sb="15" eb="16">
      <t>キュウ</t>
    </rPh>
    <phoneticPr fontId="2"/>
  </si>
  <si>
    <t>＊CG-ARTS検定</t>
    <rPh sb="8" eb="10">
      <t>ケンテイ</t>
    </rPh>
    <phoneticPr fontId="2"/>
  </si>
  <si>
    <t>＊CG-ARTS検定
　・CGクリエイター検定（エキスパート）
　・Webデザイナー検定（エキスパート）
　・画像処理エンジニア検定（エキスパート）
　・ＣＧエンジニア検定（エキスパート）
　・マルチメディア検定（エキスパート）</t>
    <rPh sb="21" eb="23">
      <t>ケンテイ</t>
    </rPh>
    <rPh sb="42" eb="44">
      <t>ケンテイ</t>
    </rPh>
    <rPh sb="55" eb="57">
      <t>ガゾウ</t>
    </rPh>
    <rPh sb="57" eb="59">
      <t>ショリ</t>
    </rPh>
    <rPh sb="64" eb="66">
      <t>ケンテイ</t>
    </rPh>
    <rPh sb="84" eb="86">
      <t>ケンテイ</t>
    </rPh>
    <rPh sb="104" eb="106">
      <t>ケンテイ</t>
    </rPh>
    <phoneticPr fontId="2"/>
  </si>
  <si>
    <t>デジタル訓練促進費就職率</t>
    <rPh sb="4" eb="6">
      <t>クンレン</t>
    </rPh>
    <rPh sb="6" eb="8">
      <t>ソクシン</t>
    </rPh>
    <rPh sb="8" eb="9">
      <t>ヒ</t>
    </rPh>
    <rPh sb="9" eb="11">
      <t>シュウショク</t>
    </rPh>
    <rPh sb="11" eb="12">
      <t>リツ</t>
    </rPh>
    <phoneticPr fontId="2"/>
  </si>
  <si>
    <t>デジタル訓練促進費</t>
    <rPh sb="4" eb="9">
      <t>クンレンソクシンヒ</t>
    </rPh>
    <phoneticPr fontId="2"/>
  </si>
  <si>
    <r>
      <rPr>
        <sz val="11"/>
        <color theme="1"/>
        <rFont val="游ゴシック Light"/>
        <family val="3"/>
        <charset val="128"/>
        <scheme val="major"/>
      </rPr>
      <t>修了</t>
    </r>
    <r>
      <rPr>
        <sz val="11"/>
        <rFont val="游ゴシック Light"/>
        <family val="3"/>
        <charset val="128"/>
        <scheme val="major"/>
      </rPr>
      <t xml:space="preserve">
者</t>
    </r>
    <rPh sb="0" eb="2">
      <t>シュウリョウ</t>
    </rPh>
    <rPh sb="3" eb="4">
      <t>シャ</t>
    </rPh>
    <phoneticPr fontId="3"/>
  </si>
  <si>
    <t>早期
修了
者</t>
    <rPh sb="0" eb="2">
      <t>ソウキ</t>
    </rPh>
    <rPh sb="3" eb="5">
      <t>シュウリョウ</t>
    </rPh>
    <rPh sb="6" eb="7">
      <t>シャ</t>
    </rPh>
    <phoneticPr fontId="3"/>
  </si>
  <si>
    <t>未修了
者</t>
    <rPh sb="0" eb="1">
      <t>ミ</t>
    </rPh>
    <rPh sb="1" eb="3">
      <t>シュウリョウ</t>
    </rPh>
    <rPh sb="4" eb="5">
      <t>シャ</t>
    </rPh>
    <phoneticPr fontId="3"/>
  </si>
  <si>
    <t>就職
退校日</t>
    <rPh sb="0" eb="2">
      <t>シュウショク</t>
    </rPh>
    <rPh sb="3" eb="5">
      <t>タイコウ</t>
    </rPh>
    <rPh sb="5" eb="6">
      <t>ビ</t>
    </rPh>
    <phoneticPr fontId="3"/>
  </si>
  <si>
    <r>
      <t>退校</t>
    </r>
    <r>
      <rPr>
        <sz val="11"/>
        <rFont val="游ゴシック Light"/>
        <family val="3"/>
        <charset val="128"/>
        <scheme val="major"/>
      </rPr>
      <t>日</t>
    </r>
    <rPh sb="0" eb="2">
      <t>タイコウ</t>
    </rPh>
    <rPh sb="2" eb="3">
      <t>ビ</t>
    </rPh>
    <phoneticPr fontId="3"/>
  </si>
  <si>
    <t>新規取得した資格
　＊下記資格を訓練受講前に取得している場合は除く</t>
    <rPh sb="0" eb="2">
      <t>シンキ</t>
    </rPh>
    <rPh sb="2" eb="4">
      <t>シュトク</t>
    </rPh>
    <rPh sb="6" eb="8">
      <t>シカク</t>
    </rPh>
    <rPh sb="11" eb="13">
      <t>カキ</t>
    </rPh>
    <rPh sb="13" eb="15">
      <t>シカク</t>
    </rPh>
    <rPh sb="16" eb="18">
      <t>クンレン</t>
    </rPh>
    <rPh sb="18" eb="20">
      <t>ジュコウ</t>
    </rPh>
    <rPh sb="20" eb="21">
      <t>マエ</t>
    </rPh>
    <rPh sb="22" eb="24">
      <t>シュトク</t>
    </rPh>
    <rPh sb="28" eb="30">
      <t>バアイ</t>
    </rPh>
    <rPh sb="31" eb="32">
      <t>ノゾ</t>
    </rPh>
    <phoneticPr fontId="2"/>
  </si>
  <si>
    <r>
      <t xml:space="preserve">当月
</t>
    </r>
    <r>
      <rPr>
        <sz val="10"/>
        <color indexed="12"/>
        <rFont val="游ゴシック Light"/>
        <family val="3"/>
        <charset val="128"/>
        <scheme val="major"/>
      </rPr>
      <t>在籍</t>
    </r>
    <r>
      <rPr>
        <sz val="10"/>
        <rFont val="游ゴシック Light"/>
        <family val="3"/>
        <charset val="128"/>
        <scheme val="major"/>
      </rPr>
      <t xml:space="preserve">
日数</t>
    </r>
    <rPh sb="0" eb="2">
      <t>トウゲツ</t>
    </rPh>
    <rPh sb="3" eb="5">
      <t>ザイセキ</t>
    </rPh>
    <rPh sb="6" eb="8">
      <t>ニッスウ</t>
    </rPh>
    <phoneticPr fontId="3"/>
  </si>
  <si>
    <r>
      <t xml:space="preserve">当月
</t>
    </r>
    <r>
      <rPr>
        <sz val="10"/>
        <color indexed="10"/>
        <rFont val="游ゴシック Light"/>
        <family val="3"/>
        <charset val="128"/>
        <scheme val="major"/>
      </rPr>
      <t>訓練</t>
    </r>
    <r>
      <rPr>
        <sz val="10"/>
        <rFont val="游ゴシック Light"/>
        <family val="3"/>
        <charset val="128"/>
        <scheme val="major"/>
      </rPr>
      <t xml:space="preserve">
日数</t>
    </r>
    <rPh sb="0" eb="2">
      <t>トウゲツ</t>
    </rPh>
    <rPh sb="3" eb="5">
      <t>クンレン</t>
    </rPh>
    <rPh sb="6" eb="8">
      <t>ニッスウ</t>
    </rPh>
    <phoneticPr fontId="3"/>
  </si>
  <si>
    <t>ＩＴ関係の資格</t>
    <rPh sb="2" eb="4">
      <t>カンケイ</t>
    </rPh>
    <rPh sb="5" eb="7">
      <t>シカク</t>
    </rPh>
    <phoneticPr fontId="2"/>
  </si>
  <si>
    <t>Web関係の資格</t>
    <rPh sb="3" eb="5">
      <t>カンケイ</t>
    </rPh>
    <rPh sb="6" eb="8">
      <t>シカク</t>
    </rPh>
    <phoneticPr fontId="2"/>
  </si>
  <si>
    <t>月額単価</t>
    <rPh sb="0" eb="4">
      <t>ゲツガクタンカ</t>
    </rPh>
    <phoneticPr fontId="3"/>
  </si>
  <si>
    <t>円</t>
    <rPh sb="0" eb="1">
      <t>エン</t>
    </rPh>
    <phoneticPr fontId="3"/>
  </si>
  <si>
    <t>新規資格
取得者</t>
    <rPh sb="0" eb="2">
      <t>シンキ</t>
    </rPh>
    <rPh sb="2" eb="4">
      <t>シカク</t>
    </rPh>
    <rPh sb="5" eb="8">
      <t>シュトクシャ</t>
    </rPh>
    <phoneticPr fontId="2"/>
  </si>
  <si>
    <t>IT関係の資格の場合</t>
    <rPh sb="2" eb="4">
      <t>カンケイ</t>
    </rPh>
    <rPh sb="5" eb="7">
      <t>シカク</t>
    </rPh>
    <rPh sb="8" eb="10">
      <t>バアイ</t>
    </rPh>
    <phoneticPr fontId="2"/>
  </si>
  <si>
    <t>：資格取得率≧３５％　且つ　IT訓練促進費就職率≧７０％　ならば１０，０００円</t>
    <rPh sb="1" eb="3">
      <t>シカク</t>
    </rPh>
    <rPh sb="3" eb="6">
      <t>シュトクリツ</t>
    </rPh>
    <rPh sb="11" eb="12">
      <t>カ</t>
    </rPh>
    <rPh sb="16" eb="18">
      <t>クンレン</t>
    </rPh>
    <rPh sb="18" eb="20">
      <t>ソクシン</t>
    </rPh>
    <rPh sb="20" eb="21">
      <t>ヒ</t>
    </rPh>
    <rPh sb="21" eb="24">
      <t>シュウショクリツ</t>
    </rPh>
    <rPh sb="38" eb="39">
      <t>エン</t>
    </rPh>
    <phoneticPr fontId="2"/>
  </si>
  <si>
    <t>Web関係の資格の場合</t>
    <rPh sb="3" eb="5">
      <t>カンケイ</t>
    </rPh>
    <rPh sb="6" eb="8">
      <t>シカク</t>
    </rPh>
    <rPh sb="9" eb="11">
      <t>バアイ</t>
    </rPh>
    <phoneticPr fontId="2"/>
  </si>
  <si>
    <t>：資格取得率≧５０％　且つ　IT訓練促進費就職率≧７０％　ならば１０，０００円</t>
    <rPh sb="1" eb="3">
      <t>シカク</t>
    </rPh>
    <rPh sb="3" eb="6">
      <t>シュトクリツ</t>
    </rPh>
    <rPh sb="11" eb="12">
      <t>カ</t>
    </rPh>
    <rPh sb="16" eb="18">
      <t>クンレン</t>
    </rPh>
    <rPh sb="18" eb="20">
      <t>ソクシン</t>
    </rPh>
    <rPh sb="20" eb="21">
      <t>ヒ</t>
    </rPh>
    <rPh sb="21" eb="24">
      <t>シュウショクリツ</t>
    </rPh>
    <rPh sb="38" eb="39">
      <t>エン</t>
    </rPh>
    <phoneticPr fontId="2"/>
  </si>
  <si>
    <t>　資格取得率≧35%（IT）又は資格取得率≧50％（WEB）
　且つ　IT訓練促進費就職率≧７０％　　=AH6×④／⑤　</t>
    <rPh sb="1" eb="3">
      <t>シカク</t>
    </rPh>
    <rPh sb="3" eb="6">
      <t>シュトクリツ</t>
    </rPh>
    <rPh sb="14" eb="15">
      <t>マタ</t>
    </rPh>
    <rPh sb="16" eb="21">
      <t>シカクシュトクリツ</t>
    </rPh>
    <rPh sb="32" eb="33">
      <t>カ</t>
    </rPh>
    <rPh sb="37" eb="41">
      <t>クンレンソクシン</t>
    </rPh>
    <rPh sb="41" eb="42">
      <t>ヒ</t>
    </rPh>
    <rPh sb="42" eb="45">
      <t>シュウショクリツ</t>
    </rPh>
    <phoneticPr fontId="2"/>
  </si>
  <si>
    <t>デジタル訓練促進費（デジタル資格） 算定シート</t>
    <rPh sb="4" eb="6">
      <t>クンレン</t>
    </rPh>
    <rPh sb="6" eb="8">
      <t>ソクシン</t>
    </rPh>
    <rPh sb="8" eb="9">
      <t>ヒ</t>
    </rPh>
    <rPh sb="14" eb="16">
      <t>シカク</t>
    </rPh>
    <rPh sb="18" eb="20">
      <t>サンテイ</t>
    </rPh>
    <phoneticPr fontId="2"/>
  </si>
  <si>
    <t>IVECアシスタント</t>
    <phoneticPr fontId="2"/>
  </si>
  <si>
    <t>Webクリエイター能力認定試験
（エキスパート）</t>
    <rPh sb="9" eb="11">
      <t>ノウリョク</t>
    </rPh>
    <rPh sb="11" eb="13">
      <t>ニンテイ</t>
    </rPh>
    <rPh sb="13" eb="15">
      <t>シケン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</si>
</sst>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%"/>
    <numFmt numFmtId="177" formatCode="[$-411]ge\.m\.d;@"/>
    <numFmt numFmtId="178" formatCode="#,##0_ "/>
    <numFmt numFmtId="179" formatCode="0_);[Red]\(0\)"/>
  </numFmts>
  <fonts count="2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sz val="11"/>
      <name val="游ゴシック Light"/>
      <family val="3"/>
      <charset val="128"/>
      <scheme val="major"/>
    </font>
    <font>
      <sz val="11"/>
      <color rgb="FFFF0000"/>
      <name val="游ゴシック Light"/>
      <family val="3"/>
      <charset val="128"/>
      <scheme val="major"/>
    </font>
    <font>
      <sz val="12"/>
      <color rgb="FF0000CC"/>
      <name val="游ゴシック Light"/>
      <family val="3"/>
      <charset val="128"/>
      <scheme val="major"/>
    </font>
    <font>
      <sz val="16"/>
      <name val="游ゴシック Light"/>
      <family val="3"/>
      <charset val="128"/>
      <scheme val="major"/>
    </font>
    <font>
      <sz val="12"/>
      <name val="游ゴシック Light"/>
      <family val="3"/>
      <charset val="128"/>
      <scheme val="major"/>
    </font>
    <font>
      <sz val="11"/>
      <color theme="1"/>
      <name val="游ゴシック Light"/>
      <family val="3"/>
      <charset val="128"/>
      <scheme val="major"/>
    </font>
    <font>
      <sz val="8"/>
      <color theme="1"/>
      <name val="游ゴシック Light"/>
      <family val="3"/>
      <charset val="128"/>
      <scheme val="major"/>
    </font>
    <font>
      <sz val="10"/>
      <name val="游ゴシック Light"/>
      <family val="3"/>
      <charset val="128"/>
      <scheme val="major"/>
    </font>
    <font>
      <sz val="10"/>
      <color indexed="12"/>
      <name val="游ゴシック Light"/>
      <family val="3"/>
      <charset val="128"/>
      <scheme val="major"/>
    </font>
    <font>
      <sz val="10"/>
      <color indexed="10"/>
      <name val="游ゴシック Light"/>
      <family val="3"/>
      <charset val="128"/>
      <scheme val="major"/>
    </font>
    <font>
      <sz val="9"/>
      <color theme="1"/>
      <name val="游ゴシック Light"/>
      <family val="3"/>
      <charset val="128"/>
      <scheme val="major"/>
    </font>
    <font>
      <sz val="14"/>
      <name val="游ゴシック Light"/>
      <family val="3"/>
      <charset val="128"/>
      <scheme val="major"/>
    </font>
    <font>
      <sz val="9"/>
      <name val="游ゴシック Light"/>
      <family val="3"/>
      <charset val="128"/>
      <scheme val="major"/>
    </font>
    <font>
      <b/>
      <sz val="11"/>
      <color rgb="FFFF0000"/>
      <name val="游ゴシック Light"/>
      <family val="3"/>
      <charset val="128"/>
      <scheme val="major"/>
    </font>
    <font>
      <sz val="18"/>
      <color rgb="FF0000CC"/>
      <name val="游ゴシック Light"/>
      <family val="3"/>
      <charset val="128"/>
      <scheme val="major"/>
    </font>
    <font>
      <sz val="11"/>
      <color rgb="FF0000FF"/>
      <name val="游ゴシック Light"/>
      <family val="3"/>
      <charset val="128"/>
      <scheme val="major"/>
    </font>
    <font>
      <sz val="16"/>
      <color rgb="FF0000CC"/>
      <name val="游ゴシック Light"/>
      <family val="3"/>
      <charset val="128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89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auto="1"/>
      </left>
      <right style="dotted">
        <color indexed="64"/>
      </right>
      <top style="thin">
        <color indexed="64"/>
      </top>
      <bottom/>
      <diagonal/>
    </border>
    <border>
      <left style="medium">
        <color auto="1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/>
      <diagonal/>
    </border>
    <border>
      <left style="medium">
        <color auto="1"/>
      </left>
      <right style="hair">
        <color auto="1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medium">
        <color indexed="64"/>
      </top>
      <bottom style="hair">
        <color indexed="64"/>
      </bottom>
      <diagonal/>
    </border>
    <border>
      <left style="medium">
        <color auto="1"/>
      </left>
      <right style="hair">
        <color auto="1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auto="1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dashed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hair">
        <color auto="1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20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18" xfId="0" applyFont="1" applyBorder="1">
      <alignment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0" borderId="16" xfId="0" applyFont="1" applyBorder="1">
      <alignment vertical="center"/>
    </xf>
    <xf numFmtId="0" fontId="5" fillId="0" borderId="19" xfId="0" applyFont="1" applyBorder="1">
      <alignment vertical="center"/>
    </xf>
    <xf numFmtId="0" fontId="5" fillId="0" borderId="45" xfId="0" applyFont="1" applyBorder="1">
      <alignment vertical="center"/>
    </xf>
    <xf numFmtId="0" fontId="5" fillId="7" borderId="0" xfId="0" applyFont="1" applyFill="1">
      <alignment vertical="center"/>
    </xf>
    <xf numFmtId="0" fontId="5" fillId="7" borderId="0" xfId="0" applyFont="1" applyFill="1" applyAlignment="1">
      <alignment horizontal="center" vertical="center"/>
    </xf>
    <xf numFmtId="0" fontId="5" fillId="7" borderId="23" xfId="0" applyFont="1" applyFill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5" fillId="8" borderId="23" xfId="0" applyFont="1" applyFill="1" applyBorder="1" applyAlignment="1">
      <alignment horizontal="center" vertical="center"/>
    </xf>
    <xf numFmtId="0" fontId="8" fillId="0" borderId="23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 shrinkToFit="1"/>
    </xf>
    <xf numFmtId="49" fontId="11" fillId="0" borderId="12" xfId="0" applyNumberFormat="1" applyFont="1" applyBorder="1" applyAlignment="1">
      <alignment horizontal="center" vertical="center" wrapText="1" shrinkToFit="1"/>
    </xf>
    <xf numFmtId="49" fontId="10" fillId="0" borderId="12" xfId="0" applyNumberFormat="1" applyFont="1" applyBorder="1" applyAlignment="1">
      <alignment horizontal="center" vertical="center" wrapText="1" shrinkToFit="1"/>
    </xf>
    <xf numFmtId="49" fontId="15" fillId="0" borderId="12" xfId="0" applyNumberFormat="1" applyFont="1" applyBorder="1" applyAlignment="1">
      <alignment horizontal="center" vertical="center" wrapText="1" shrinkToFit="1"/>
    </xf>
    <xf numFmtId="49" fontId="5" fillId="0" borderId="12" xfId="0" applyNumberFormat="1" applyFont="1" applyBorder="1" applyAlignment="1">
      <alignment horizontal="center" vertical="center" wrapText="1" shrinkToFit="1"/>
    </xf>
    <xf numFmtId="49" fontId="5" fillId="0" borderId="66" xfId="0" applyNumberFormat="1" applyFont="1" applyBorder="1" applyAlignment="1">
      <alignment horizontal="center" vertical="center" wrapText="1" shrinkToFit="1"/>
    </xf>
    <xf numFmtId="49" fontId="5" fillId="0" borderId="15" xfId="0" applyNumberFormat="1" applyFont="1" applyBorder="1" applyAlignment="1">
      <alignment horizontal="center" vertical="center" wrapText="1" shrinkToFit="1"/>
    </xf>
    <xf numFmtId="49" fontId="12" fillId="0" borderId="15" xfId="0" applyNumberFormat="1" applyFont="1" applyBorder="1" applyAlignment="1">
      <alignment horizontal="center" vertical="center" wrapText="1" shrinkToFit="1"/>
    </xf>
    <xf numFmtId="0" fontId="5" fillId="0" borderId="46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63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center" vertical="center" wrapText="1"/>
    </xf>
    <xf numFmtId="178" fontId="5" fillId="0" borderId="44" xfId="0" applyNumberFormat="1" applyFont="1" applyBorder="1" applyAlignment="1">
      <alignment horizontal="center" vertical="center"/>
    </xf>
    <xf numFmtId="178" fontId="5" fillId="0" borderId="15" xfId="0" applyNumberFormat="1" applyFont="1" applyBorder="1" applyAlignment="1">
      <alignment horizontal="center" vertical="center"/>
    </xf>
    <xf numFmtId="178" fontId="5" fillId="0" borderId="25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3" borderId="43" xfId="0" applyFont="1" applyFill="1" applyBorder="1" applyAlignment="1" applyProtection="1">
      <alignment horizontal="center" vertical="center" shrinkToFit="1"/>
      <protection locked="0"/>
    </xf>
    <xf numFmtId="177" fontId="5" fillId="5" borderId="43" xfId="0" applyNumberFormat="1" applyFont="1" applyFill="1" applyBorder="1" applyAlignment="1" applyProtection="1">
      <alignment horizontal="center" vertical="center" shrinkToFit="1"/>
      <protection locked="0"/>
    </xf>
    <xf numFmtId="177" fontId="5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9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28" xfId="0" applyFont="1" applyFill="1" applyBorder="1" applyAlignment="1">
      <alignment horizontal="center" vertical="center" wrapText="1"/>
    </xf>
    <xf numFmtId="0" fontId="5" fillId="3" borderId="65" xfId="0" applyFont="1" applyFill="1" applyBorder="1" applyAlignment="1">
      <alignment horizontal="center" vertical="center"/>
    </xf>
    <xf numFmtId="0" fontId="5" fillId="7" borderId="65" xfId="0" applyFont="1" applyFill="1" applyBorder="1" applyAlignment="1">
      <alignment horizontal="center" vertical="center"/>
    </xf>
    <xf numFmtId="0" fontId="5" fillId="7" borderId="28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59" xfId="0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/>
    </xf>
    <xf numFmtId="178" fontId="7" fillId="0" borderId="29" xfId="0" applyNumberFormat="1" applyFont="1" applyBorder="1" applyAlignment="1">
      <alignment horizontal="right" vertical="center"/>
    </xf>
    <xf numFmtId="178" fontId="7" fillId="0" borderId="28" xfId="0" applyNumberFormat="1" applyFont="1" applyBorder="1" applyAlignment="1">
      <alignment horizontal="right" vertical="center"/>
    </xf>
    <xf numFmtId="178" fontId="7" fillId="0" borderId="36" xfId="0" applyNumberFormat="1" applyFont="1" applyBorder="1">
      <alignment vertical="center"/>
    </xf>
    <xf numFmtId="0" fontId="9" fillId="4" borderId="29" xfId="0" applyFont="1" applyFill="1" applyBorder="1" applyAlignment="1" applyProtection="1">
      <alignment horizontal="center" vertical="center"/>
      <protection locked="0"/>
    </xf>
    <xf numFmtId="0" fontId="9" fillId="4" borderId="30" xfId="0" applyFont="1" applyFill="1" applyBorder="1" applyAlignment="1" applyProtection="1">
      <alignment horizontal="center" vertical="center"/>
      <protection locked="0"/>
    </xf>
    <xf numFmtId="178" fontId="7" fillId="4" borderId="51" xfId="0" applyNumberFormat="1" applyFont="1" applyFill="1" applyBorder="1">
      <alignment vertical="center"/>
    </xf>
    <xf numFmtId="0" fontId="9" fillId="4" borderId="27" xfId="0" applyFont="1" applyFill="1" applyBorder="1" applyAlignment="1" applyProtection="1">
      <alignment horizontal="center" vertical="center"/>
      <protection locked="0"/>
    </xf>
    <xf numFmtId="0" fontId="9" fillId="4" borderId="51" xfId="0" applyFont="1" applyFill="1" applyBorder="1" applyAlignment="1" applyProtection="1">
      <alignment horizontal="center" vertical="center"/>
      <protection locked="0"/>
    </xf>
    <xf numFmtId="178" fontId="7" fillId="4" borderId="27" xfId="0" applyNumberFormat="1" applyFont="1" applyFill="1" applyBorder="1">
      <alignment vertical="center"/>
    </xf>
    <xf numFmtId="0" fontId="5" fillId="2" borderId="3" xfId="0" applyFont="1" applyFill="1" applyBorder="1" applyAlignment="1" applyProtection="1">
      <alignment horizontal="center" vertical="center" shrinkToFit="1"/>
      <protection locked="0"/>
    </xf>
    <xf numFmtId="177" fontId="5" fillId="2" borderId="3" xfId="0" applyNumberFormat="1" applyFont="1" applyFill="1" applyBorder="1" applyAlignment="1" applyProtection="1">
      <alignment horizontal="center" vertical="center" shrinkToFit="1"/>
      <protection locked="0"/>
    </xf>
    <xf numFmtId="177" fontId="5" fillId="2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/>
    </xf>
    <xf numFmtId="0" fontId="5" fillId="7" borderId="3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61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/>
    </xf>
    <xf numFmtId="178" fontId="7" fillId="0" borderId="10" xfId="0" applyNumberFormat="1" applyFont="1" applyBorder="1" applyAlignment="1">
      <alignment horizontal="right" vertical="center"/>
    </xf>
    <xf numFmtId="178" fontId="7" fillId="0" borderId="1" xfId="0" applyNumberFormat="1" applyFont="1" applyBorder="1" applyAlignment="1">
      <alignment horizontal="right" vertical="center"/>
    </xf>
    <xf numFmtId="178" fontId="7" fillId="0" borderId="37" xfId="0" applyNumberFormat="1" applyFont="1" applyBorder="1">
      <alignment vertical="center"/>
    </xf>
    <xf numFmtId="0" fontId="9" fillId="4" borderId="32" xfId="0" applyFont="1" applyFill="1" applyBorder="1" applyAlignment="1" applyProtection="1">
      <alignment horizontal="center" vertical="center"/>
      <protection locked="0"/>
    </xf>
    <xf numFmtId="0" fontId="9" fillId="4" borderId="33" xfId="0" applyFont="1" applyFill="1" applyBorder="1" applyAlignment="1" applyProtection="1">
      <alignment horizontal="center" vertical="center"/>
      <protection locked="0"/>
    </xf>
    <xf numFmtId="178" fontId="7" fillId="4" borderId="52" xfId="0" applyNumberFormat="1" applyFont="1" applyFill="1" applyBorder="1">
      <alignment vertical="center"/>
    </xf>
    <xf numFmtId="0" fontId="9" fillId="4" borderId="31" xfId="0" applyFont="1" applyFill="1" applyBorder="1" applyAlignment="1" applyProtection="1">
      <alignment horizontal="center" vertical="center"/>
      <protection locked="0"/>
    </xf>
    <xf numFmtId="0" fontId="9" fillId="4" borderId="52" xfId="0" applyFont="1" applyFill="1" applyBorder="1" applyAlignment="1" applyProtection="1">
      <alignment horizontal="center" vertical="center"/>
      <protection locked="0"/>
    </xf>
    <xf numFmtId="178" fontId="7" fillId="4" borderId="31" xfId="0" applyNumberFormat="1" applyFont="1" applyFill="1" applyBorder="1">
      <alignment vertical="center"/>
    </xf>
    <xf numFmtId="0" fontId="5" fillId="3" borderId="3" xfId="0" applyFont="1" applyFill="1" applyBorder="1" applyAlignment="1" applyProtection="1">
      <alignment horizontal="center" vertical="center" shrinkToFit="1"/>
      <protection locked="0"/>
    </xf>
    <xf numFmtId="177" fontId="5" fillId="5" borderId="3" xfId="0" applyNumberFormat="1" applyFont="1" applyFill="1" applyBorder="1" applyAlignment="1" applyProtection="1">
      <alignment horizontal="center" vertical="center" shrinkToFit="1"/>
      <protection locked="0"/>
    </xf>
    <xf numFmtId="177" fontId="5" fillId="5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61" xfId="0" applyFont="1" applyFill="1" applyBorder="1" applyAlignment="1">
      <alignment horizontal="center" vertical="center"/>
    </xf>
    <xf numFmtId="0" fontId="5" fillId="3" borderId="62" xfId="0" applyFont="1" applyFill="1" applyBorder="1" applyAlignment="1">
      <alignment horizontal="center" vertical="center"/>
    </xf>
    <xf numFmtId="0" fontId="5" fillId="7" borderId="82" xfId="0" applyFont="1" applyFill="1" applyBorder="1" applyAlignment="1">
      <alignment horizontal="center" vertical="center" wrapText="1"/>
    </xf>
    <xf numFmtId="0" fontId="5" fillId="7" borderId="83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178" fontId="7" fillId="0" borderId="84" xfId="0" applyNumberFormat="1" applyFont="1" applyBorder="1">
      <alignment vertical="center"/>
    </xf>
    <xf numFmtId="0" fontId="9" fillId="4" borderId="85" xfId="0" applyFont="1" applyFill="1" applyBorder="1" applyAlignment="1" applyProtection="1">
      <alignment horizontal="center" vertical="center"/>
      <protection locked="0"/>
    </xf>
    <xf numFmtId="0" fontId="9" fillId="4" borderId="86" xfId="0" applyFont="1" applyFill="1" applyBorder="1" applyAlignment="1" applyProtection="1">
      <alignment horizontal="center" vertical="center"/>
      <protection locked="0"/>
    </xf>
    <xf numFmtId="178" fontId="7" fillId="4" borderId="87" xfId="0" applyNumberFormat="1" applyFont="1" applyFill="1" applyBorder="1">
      <alignment vertical="center"/>
    </xf>
    <xf numFmtId="0" fontId="9" fillId="4" borderId="88" xfId="0" applyFont="1" applyFill="1" applyBorder="1" applyAlignment="1" applyProtection="1">
      <alignment horizontal="center" vertical="center"/>
      <protection locked="0"/>
    </xf>
    <xf numFmtId="0" fontId="9" fillId="4" borderId="87" xfId="0" applyFont="1" applyFill="1" applyBorder="1" applyAlignment="1" applyProtection="1">
      <alignment horizontal="center" vertical="center"/>
      <protection locked="0"/>
    </xf>
    <xf numFmtId="178" fontId="7" fillId="4" borderId="88" xfId="0" applyNumberFormat="1" applyFont="1" applyFill="1" applyBorder="1">
      <alignment vertical="center"/>
    </xf>
    <xf numFmtId="0" fontId="5" fillId="7" borderId="19" xfId="0" applyFont="1" applyFill="1" applyBorder="1">
      <alignment vertical="center"/>
    </xf>
    <xf numFmtId="0" fontId="5" fillId="7" borderId="19" xfId="0" applyFont="1" applyFill="1" applyBorder="1" applyAlignment="1">
      <alignment horizontal="center" vertical="center"/>
    </xf>
    <xf numFmtId="0" fontId="5" fillId="7" borderId="19" xfId="0" applyFont="1" applyFill="1" applyBorder="1" applyAlignment="1" applyProtection="1">
      <alignment horizontal="center" vertical="center" shrinkToFit="1"/>
      <protection locked="0"/>
    </xf>
    <xf numFmtId="177" fontId="5" fillId="7" borderId="19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55" xfId="0" applyFont="1" applyFill="1" applyBorder="1" applyAlignment="1">
      <alignment horizontal="center" vertical="center"/>
    </xf>
    <xf numFmtId="0" fontId="5" fillId="2" borderId="54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57" xfId="0" applyFont="1" applyFill="1" applyBorder="1" applyAlignment="1">
      <alignment horizontal="center" vertical="center"/>
    </xf>
    <xf numFmtId="0" fontId="5" fillId="7" borderId="57" xfId="0" applyFont="1" applyFill="1" applyBorder="1" applyAlignment="1">
      <alignment horizontal="center" vertical="center"/>
    </xf>
    <xf numFmtId="178" fontId="18" fillId="7" borderId="44" xfId="0" applyNumberFormat="1" applyFont="1" applyFill="1" applyBorder="1">
      <alignment vertical="center"/>
    </xf>
    <xf numFmtId="178" fontId="18" fillId="7" borderId="15" xfId="0" applyNumberFormat="1" applyFont="1" applyFill="1" applyBorder="1">
      <alignment vertical="center"/>
    </xf>
    <xf numFmtId="178" fontId="18" fillId="7" borderId="25" xfId="0" applyNumberFormat="1" applyFont="1" applyFill="1" applyBorder="1">
      <alignment vertical="center"/>
    </xf>
    <xf numFmtId="0" fontId="5" fillId="0" borderId="0" xfId="0" applyFont="1" applyAlignment="1">
      <alignment vertical="center" shrinkToFit="1"/>
    </xf>
    <xf numFmtId="49" fontId="5" fillId="0" borderId="0" xfId="0" applyNumberFormat="1" applyFont="1" applyAlignment="1">
      <alignment vertical="center" shrinkToFit="1"/>
    </xf>
    <xf numFmtId="0" fontId="19" fillId="7" borderId="0" xfId="0" applyFont="1" applyFill="1">
      <alignment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21" fillId="0" borderId="0" xfId="0" applyFont="1" applyAlignment="1">
      <alignment horizontal="left" vertical="center"/>
    </xf>
    <xf numFmtId="0" fontId="15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20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6" xfId="0" applyFont="1" applyBorder="1">
      <alignment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176" fontId="5" fillId="4" borderId="4" xfId="1" applyNumberFormat="1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vertical="center" wrapText="1"/>
    </xf>
    <xf numFmtId="0" fontId="5" fillId="2" borderId="19" xfId="0" applyFont="1" applyFill="1" applyBorder="1" applyAlignment="1">
      <alignment horizontal="center" vertical="center"/>
    </xf>
    <xf numFmtId="0" fontId="5" fillId="0" borderId="32" xfId="0" applyFont="1" applyBorder="1" applyAlignment="1">
      <alignment vertical="center" wrapText="1"/>
    </xf>
    <xf numFmtId="0" fontId="5" fillId="0" borderId="2" xfId="0" applyFont="1" applyBorder="1">
      <alignment vertical="center"/>
    </xf>
    <xf numFmtId="0" fontId="5" fillId="0" borderId="31" xfId="0" applyFont="1" applyBorder="1">
      <alignment vertical="center"/>
    </xf>
    <xf numFmtId="0" fontId="12" fillId="0" borderId="40" xfId="0" applyFont="1" applyBorder="1" applyAlignment="1">
      <alignment horizontal="center" vertical="center" wrapText="1"/>
    </xf>
    <xf numFmtId="0" fontId="12" fillId="0" borderId="78" xfId="0" applyFont="1" applyBorder="1" applyAlignment="1">
      <alignment horizontal="center" vertical="center" wrapText="1"/>
    </xf>
    <xf numFmtId="0" fontId="5" fillId="0" borderId="41" xfId="0" applyFont="1" applyBorder="1">
      <alignment vertical="center"/>
    </xf>
    <xf numFmtId="0" fontId="12" fillId="0" borderId="24" xfId="0" applyFont="1" applyBorder="1" applyAlignment="1">
      <alignment horizontal="center" vertical="center" wrapText="1"/>
    </xf>
    <xf numFmtId="0" fontId="12" fillId="0" borderId="79" xfId="0" applyFont="1" applyBorder="1" applyAlignment="1">
      <alignment horizontal="center" vertical="center" wrapText="1"/>
    </xf>
    <xf numFmtId="0" fontId="5" fillId="0" borderId="26" xfId="0" applyFont="1" applyBorder="1">
      <alignment vertical="center"/>
    </xf>
    <xf numFmtId="0" fontId="16" fillId="0" borderId="77" xfId="0" applyFont="1" applyBorder="1" applyAlignment="1">
      <alignment horizontal="center" vertical="center" wrapText="1"/>
    </xf>
    <xf numFmtId="0" fontId="16" fillId="0" borderId="68" xfId="0" applyFont="1" applyBorder="1" applyAlignment="1">
      <alignment horizontal="center" vertical="center" wrapText="1"/>
    </xf>
    <xf numFmtId="0" fontId="5" fillId="8" borderId="20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3" xfId="0" applyFont="1" applyBorder="1" applyAlignment="1">
      <alignment horizontal="center" vertical="center"/>
    </xf>
    <xf numFmtId="0" fontId="5" fillId="0" borderId="7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0" fontId="16" fillId="0" borderId="68" xfId="0" applyFont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22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>
      <alignment vertical="center"/>
    </xf>
    <xf numFmtId="0" fontId="8" fillId="0" borderId="21" xfId="0" applyFont="1" applyBorder="1">
      <alignment vertical="center"/>
    </xf>
    <xf numFmtId="0" fontId="8" fillId="0" borderId="45" xfId="0" applyFont="1" applyBorder="1">
      <alignment vertical="center"/>
    </xf>
    <xf numFmtId="0" fontId="8" fillId="0" borderId="0" xfId="0" applyFont="1">
      <alignment vertical="center"/>
    </xf>
    <xf numFmtId="0" fontId="8" fillId="0" borderId="23" xfId="0" applyFont="1" applyBorder="1">
      <alignment vertical="center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 wrapText="1"/>
    </xf>
    <xf numFmtId="0" fontId="12" fillId="0" borderId="80" xfId="0" applyFont="1" applyBorder="1" applyAlignment="1">
      <alignment horizontal="center" vertical="center" wrapText="1"/>
    </xf>
    <xf numFmtId="0" fontId="5" fillId="0" borderId="50" xfId="0" applyFont="1" applyBorder="1">
      <alignment vertical="center"/>
    </xf>
    <xf numFmtId="0" fontId="12" fillId="0" borderId="75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5" fillId="0" borderId="81" xfId="0" applyFont="1" applyBorder="1">
      <alignment vertical="center"/>
    </xf>
    <xf numFmtId="0" fontId="5" fillId="0" borderId="67" xfId="0" applyFont="1" applyBorder="1" applyAlignment="1">
      <alignment horizontal="left" vertical="top" wrapText="1"/>
    </xf>
    <xf numFmtId="0" fontId="5" fillId="0" borderId="68" xfId="0" applyFont="1" applyBorder="1" applyAlignment="1">
      <alignment vertical="top"/>
    </xf>
    <xf numFmtId="0" fontId="5" fillId="0" borderId="69" xfId="0" applyFont="1" applyBorder="1" applyAlignment="1">
      <alignment vertical="top"/>
    </xf>
    <xf numFmtId="0" fontId="5" fillId="0" borderId="70" xfId="0" applyFont="1" applyBorder="1" applyAlignment="1">
      <alignment vertical="top"/>
    </xf>
    <xf numFmtId="0" fontId="5" fillId="0" borderId="0" xfId="0" applyFont="1" applyAlignment="1">
      <alignment vertical="top"/>
    </xf>
    <xf numFmtId="0" fontId="5" fillId="0" borderId="71" xfId="0" applyFont="1" applyBorder="1" applyAlignment="1">
      <alignment vertical="top"/>
    </xf>
    <xf numFmtId="0" fontId="5" fillId="0" borderId="70" xfId="0" applyFont="1" applyBorder="1">
      <alignment vertical="center"/>
    </xf>
    <xf numFmtId="0" fontId="5" fillId="0" borderId="0" xfId="0" applyFont="1">
      <alignment vertical="center"/>
    </xf>
    <xf numFmtId="0" fontId="5" fillId="0" borderId="71" xfId="0" applyFont="1" applyBorder="1">
      <alignment vertical="center"/>
    </xf>
    <xf numFmtId="0" fontId="5" fillId="0" borderId="72" xfId="0" applyFont="1" applyBorder="1">
      <alignment vertical="center"/>
    </xf>
    <xf numFmtId="0" fontId="5" fillId="0" borderId="58" xfId="0" applyFont="1" applyBorder="1">
      <alignment vertical="center"/>
    </xf>
    <xf numFmtId="0" fontId="5" fillId="0" borderId="73" xfId="0" applyFont="1" applyBorder="1">
      <alignment vertical="center"/>
    </xf>
    <xf numFmtId="176" fontId="5" fillId="2" borderId="4" xfId="1" applyNumberFormat="1" applyFont="1" applyFill="1" applyBorder="1" applyAlignment="1">
      <alignment horizontal="center" vertical="center" wrapText="1"/>
    </xf>
    <xf numFmtId="176" fontId="5" fillId="2" borderId="6" xfId="1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178" fontId="8" fillId="0" borderId="4" xfId="0" applyNumberFormat="1" applyFont="1" applyBorder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178" fontId="8" fillId="0" borderId="5" xfId="0" applyNumberFormat="1" applyFont="1" applyBorder="1" applyAlignment="1">
      <alignment horizontal="right" vertical="center"/>
    </xf>
    <xf numFmtId="179" fontId="8" fillId="0" borderId="4" xfId="0" applyNumberFormat="1" applyFont="1" applyBorder="1" applyAlignment="1">
      <alignment horizontal="right" vertical="center"/>
    </xf>
    <xf numFmtId="179" fontId="8" fillId="0" borderId="5" xfId="0" applyNumberFormat="1" applyFont="1" applyBorder="1" applyAlignment="1">
      <alignment horizontal="right" vertical="center"/>
    </xf>
    <xf numFmtId="0" fontId="5" fillId="7" borderId="39" xfId="0" applyFont="1" applyFill="1" applyBorder="1" applyAlignment="1">
      <alignment horizontal="center" vertical="center" wrapText="1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colors>
    <mruColors>
      <color rgb="FF0000FF"/>
      <color rgb="FFFFFFCC"/>
      <color rgb="FFCCFFFF"/>
      <color rgb="FF99FF99"/>
      <color rgb="FFCCFFCC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312420</xdr:colOff>
      <xdr:row>0</xdr:row>
      <xdr:rowOff>91440</xdr:rowOff>
    </xdr:from>
    <xdr:to>
      <xdr:col>47</xdr:col>
      <xdr:colOff>350520</xdr:colOff>
      <xdr:row>1</xdr:row>
      <xdr:rowOff>144780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40F045C-8490-3634-6303-28797053FAD3}"/>
            </a:ext>
          </a:extLst>
        </xdr:cNvPr>
        <xdr:cNvSpPr/>
      </xdr:nvSpPr>
      <xdr:spPr>
        <a:xfrm>
          <a:off x="28605480" y="91440"/>
          <a:ext cx="1059180" cy="28194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>
              <a:solidFill>
                <a:sysClr val="windowText" lastClr="000000"/>
              </a:solidFill>
            </a:rPr>
            <a:t>別紙</a:t>
          </a:r>
          <a:r>
            <a:rPr kumimoji="1" lang="en-US" altLang="ja-JP" sz="1600">
              <a:solidFill>
                <a:sysClr val="windowText" lastClr="000000"/>
              </a:solidFill>
            </a:rPr>
            <a:t>3-2</a:t>
          </a:r>
          <a:endParaRPr kumimoji="1" lang="ja-JP" altLang="en-US" sz="16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AA41A-1D36-47D8-8D84-BC03404D8350}">
  <sheetPr>
    <pageSetUpPr fitToPage="1"/>
  </sheetPr>
  <dimension ref="B2:AX41"/>
  <sheetViews>
    <sheetView tabSelected="1" zoomScale="76" zoomScaleNormal="76" workbookViewId="0">
      <selection activeCell="S9" sqref="S9"/>
    </sheetView>
  </sheetViews>
  <sheetFormatPr defaultRowHeight="18" x14ac:dyDescent="0.45"/>
  <cols>
    <col min="1" max="1" width="3.69921875" style="2" customWidth="1"/>
    <col min="2" max="2" width="5.19921875" style="2" customWidth="1"/>
    <col min="3" max="3" width="16.8984375" style="2" customWidth="1"/>
    <col min="4" max="4" width="6.09765625" style="3" customWidth="1"/>
    <col min="5" max="9" width="6.09765625" style="2" customWidth="1"/>
    <col min="10" max="10" width="11.69921875" style="3" customWidth="1"/>
    <col min="11" max="11" width="18.69921875" style="4" customWidth="1"/>
    <col min="12" max="13" width="10.59765625" style="4" customWidth="1"/>
    <col min="14" max="14" width="7.69921875" style="3" customWidth="1"/>
    <col min="15" max="21" width="8.69921875" style="3" customWidth="1"/>
    <col min="22" max="23" width="10.59765625" style="3" customWidth="1"/>
    <col min="24" max="30" width="8.69921875" style="3" customWidth="1"/>
    <col min="31" max="32" width="7.69921875" style="2" customWidth="1"/>
    <col min="33" max="33" width="6.8984375" style="2" customWidth="1"/>
    <col min="34" max="35" width="7.69921875" style="2" customWidth="1"/>
    <col min="36" max="36" width="6.8984375" style="2" customWidth="1"/>
    <col min="37" max="37" width="8.3984375" style="2" customWidth="1"/>
    <col min="38" max="49" width="6.69921875" style="2" customWidth="1"/>
    <col min="50" max="16384" width="8.796875" style="2"/>
  </cols>
  <sheetData>
    <row r="2" spans="2:50" ht="18.600000000000001" thickBot="1" x14ac:dyDescent="0.5"/>
    <row r="3" spans="2:50" ht="31.2" customHeight="1" thickBot="1" x14ac:dyDescent="0.5">
      <c r="C3" s="1" t="s">
        <v>67</v>
      </c>
      <c r="T3" s="5"/>
      <c r="X3" s="6"/>
      <c r="AE3" s="161" t="s">
        <v>23</v>
      </c>
      <c r="AF3" s="162"/>
      <c r="AG3" s="162"/>
      <c r="AH3" s="162"/>
      <c r="AI3" s="162"/>
      <c r="AJ3" s="162"/>
      <c r="AK3" s="162"/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3"/>
    </row>
    <row r="4" spans="2:50" ht="18.600000000000001" thickBot="1" x14ac:dyDescent="0.5">
      <c r="B4" s="7"/>
      <c r="C4" s="136" t="s">
        <v>39</v>
      </c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8"/>
      <c r="W4" s="8"/>
      <c r="X4" s="8"/>
      <c r="Y4" s="8"/>
      <c r="Z4" s="8"/>
      <c r="AA4" s="8"/>
      <c r="AB4" s="8"/>
      <c r="AC4" s="8"/>
      <c r="AD4" s="9"/>
      <c r="AE4" s="10"/>
      <c r="AF4" s="11"/>
      <c r="AG4" s="11"/>
      <c r="AH4" s="11"/>
      <c r="AI4" s="11"/>
      <c r="AJ4" s="11"/>
      <c r="AK4" s="11"/>
      <c r="AL4" s="164" t="s">
        <v>33</v>
      </c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6"/>
    </row>
    <row r="5" spans="2:50" x14ac:dyDescent="0.45">
      <c r="B5" s="12"/>
      <c r="C5" s="13"/>
      <c r="D5" s="14" t="s">
        <v>10</v>
      </c>
      <c r="J5" s="14" t="s">
        <v>12</v>
      </c>
      <c r="K5" s="14" t="s">
        <v>13</v>
      </c>
      <c r="L5" s="14"/>
      <c r="M5" s="14" t="s">
        <v>9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5"/>
      <c r="AE5" s="167" t="s">
        <v>48</v>
      </c>
      <c r="AF5" s="168"/>
      <c r="AG5" s="168"/>
      <c r="AH5" s="168"/>
      <c r="AI5" s="168"/>
      <c r="AJ5" s="168"/>
      <c r="AK5" s="169"/>
      <c r="AL5" s="173" t="s">
        <v>24</v>
      </c>
      <c r="AM5" s="174"/>
      <c r="AN5" s="173" t="s">
        <v>25</v>
      </c>
      <c r="AO5" s="174"/>
      <c r="AP5" s="173" t="s">
        <v>26</v>
      </c>
      <c r="AQ5" s="174"/>
      <c r="AR5" s="173" t="s">
        <v>30</v>
      </c>
      <c r="AS5" s="174"/>
      <c r="AT5" s="173" t="s">
        <v>31</v>
      </c>
      <c r="AU5" s="174"/>
      <c r="AV5" s="173" t="s">
        <v>32</v>
      </c>
      <c r="AW5" s="174"/>
    </row>
    <row r="6" spans="2:50" ht="20.399999999999999" thickBot="1" x14ac:dyDescent="0.5">
      <c r="B6" s="12"/>
      <c r="D6" s="3" t="s">
        <v>11</v>
      </c>
      <c r="E6" s="16"/>
      <c r="F6" s="16"/>
      <c r="G6" s="16"/>
      <c r="H6" s="16"/>
      <c r="I6" s="16"/>
      <c r="J6" s="148" t="s">
        <v>34</v>
      </c>
      <c r="K6" s="148"/>
      <c r="N6" s="148" t="s">
        <v>34</v>
      </c>
      <c r="O6" s="148"/>
      <c r="P6" s="148"/>
      <c r="Q6" s="148"/>
      <c r="R6" s="148"/>
      <c r="S6" s="148"/>
      <c r="T6" s="148"/>
      <c r="U6" s="148"/>
      <c r="V6" s="17"/>
      <c r="W6" s="17"/>
      <c r="X6" s="17"/>
      <c r="Y6" s="17"/>
      <c r="Z6" s="17"/>
      <c r="AA6" s="17"/>
      <c r="AB6" s="17"/>
      <c r="AC6" s="17"/>
      <c r="AD6" s="18"/>
      <c r="AE6" s="170"/>
      <c r="AF6" s="171"/>
      <c r="AG6" s="171"/>
      <c r="AH6" s="171"/>
      <c r="AI6" s="171"/>
      <c r="AJ6" s="171"/>
      <c r="AK6" s="172"/>
      <c r="AL6" s="20" t="s">
        <v>27</v>
      </c>
      <c r="AM6" s="21" t="s">
        <v>28</v>
      </c>
      <c r="AN6" s="20" t="s">
        <v>27</v>
      </c>
      <c r="AO6" s="21" t="s">
        <v>28</v>
      </c>
      <c r="AP6" s="20" t="s">
        <v>27</v>
      </c>
      <c r="AQ6" s="21" t="s">
        <v>28</v>
      </c>
      <c r="AR6" s="20" t="s">
        <v>27</v>
      </c>
      <c r="AS6" s="21" t="s">
        <v>28</v>
      </c>
      <c r="AT6" s="20" t="s">
        <v>27</v>
      </c>
      <c r="AU6" s="21" t="s">
        <v>28</v>
      </c>
      <c r="AV6" s="20" t="s">
        <v>27</v>
      </c>
      <c r="AW6" s="21" t="s">
        <v>28</v>
      </c>
    </row>
    <row r="7" spans="2:50" ht="39" customHeight="1" x14ac:dyDescent="0.45">
      <c r="B7" s="12"/>
      <c r="C7" s="149" t="s">
        <v>0</v>
      </c>
      <c r="D7" s="149" t="s">
        <v>1</v>
      </c>
      <c r="E7" s="23" t="s">
        <v>49</v>
      </c>
      <c r="F7" s="24" t="s">
        <v>50</v>
      </c>
      <c r="G7" s="24" t="s">
        <v>51</v>
      </c>
      <c r="H7" s="24" t="s">
        <v>52</v>
      </c>
      <c r="I7" s="25" t="s">
        <v>53</v>
      </c>
      <c r="J7" s="152" t="s">
        <v>35</v>
      </c>
      <c r="K7" s="149" t="s">
        <v>17</v>
      </c>
      <c r="L7" s="155" t="s">
        <v>54</v>
      </c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7"/>
      <c r="AE7" s="137" t="s">
        <v>66</v>
      </c>
      <c r="AF7" s="138"/>
      <c r="AG7" s="138"/>
      <c r="AH7" s="138"/>
      <c r="AI7" s="138"/>
      <c r="AJ7" s="138"/>
      <c r="AK7" s="139"/>
      <c r="AL7" s="140" t="s">
        <v>55</v>
      </c>
      <c r="AM7" s="143" t="s">
        <v>56</v>
      </c>
      <c r="AN7" s="140" t="s">
        <v>55</v>
      </c>
      <c r="AO7" s="143" t="s">
        <v>56</v>
      </c>
      <c r="AP7" s="140" t="s">
        <v>55</v>
      </c>
      <c r="AQ7" s="143" t="s">
        <v>56</v>
      </c>
      <c r="AR7" s="140" t="s">
        <v>55</v>
      </c>
      <c r="AS7" s="143" t="s">
        <v>56</v>
      </c>
      <c r="AT7" s="175" t="s">
        <v>55</v>
      </c>
      <c r="AU7" s="178" t="s">
        <v>56</v>
      </c>
      <c r="AV7" s="175" t="s">
        <v>55</v>
      </c>
      <c r="AW7" s="178" t="s">
        <v>56</v>
      </c>
    </row>
    <row r="8" spans="2:50" ht="39" customHeight="1" x14ac:dyDescent="0.45">
      <c r="B8" s="12"/>
      <c r="C8" s="150"/>
      <c r="D8" s="150"/>
      <c r="E8" s="23"/>
      <c r="F8" s="26"/>
      <c r="G8" s="27"/>
      <c r="H8" s="27"/>
      <c r="I8" s="25"/>
      <c r="J8" s="153"/>
      <c r="K8" s="150"/>
      <c r="L8" s="149" t="s">
        <v>57</v>
      </c>
      <c r="M8" s="158"/>
      <c r="N8" s="158"/>
      <c r="O8" s="158"/>
      <c r="P8" s="158"/>
      <c r="Q8" s="158"/>
      <c r="R8" s="158"/>
      <c r="S8" s="158"/>
      <c r="T8" s="158"/>
      <c r="U8" s="158"/>
      <c r="V8" s="158" t="s">
        <v>58</v>
      </c>
      <c r="W8" s="158"/>
      <c r="X8" s="158"/>
      <c r="Y8" s="158"/>
      <c r="Z8" s="158"/>
      <c r="AA8" s="158"/>
      <c r="AB8" s="158"/>
      <c r="AC8" s="158"/>
      <c r="AD8" s="159"/>
      <c r="AE8" s="146" t="s">
        <v>59</v>
      </c>
      <c r="AF8" s="147"/>
      <c r="AG8" s="147"/>
      <c r="AH8" s="160" t="e" cm="1">
        <f t="array" ref="AH8">_xlfn.IFS(L37&gt;0,L37,L41&gt;0,L41)</f>
        <v>#DIV/0!</v>
      </c>
      <c r="AI8" s="160"/>
      <c r="AJ8" s="160"/>
      <c r="AK8" s="19" t="s">
        <v>60</v>
      </c>
      <c r="AL8" s="141"/>
      <c r="AM8" s="144"/>
      <c r="AN8" s="141"/>
      <c r="AO8" s="144"/>
      <c r="AP8" s="141"/>
      <c r="AQ8" s="144"/>
      <c r="AR8" s="141"/>
      <c r="AS8" s="144"/>
      <c r="AT8" s="176"/>
      <c r="AU8" s="179"/>
      <c r="AV8" s="176"/>
      <c r="AW8" s="179"/>
    </row>
    <row r="9" spans="2:50" ht="57.6" customHeight="1" thickBot="1" x14ac:dyDescent="0.5">
      <c r="B9" s="12"/>
      <c r="C9" s="151"/>
      <c r="D9" s="151"/>
      <c r="E9" s="28" t="s">
        <v>21</v>
      </c>
      <c r="F9" s="29" t="s">
        <v>21</v>
      </c>
      <c r="G9" s="29" t="s">
        <v>21</v>
      </c>
      <c r="H9" s="30" t="s">
        <v>22</v>
      </c>
      <c r="I9" s="30" t="s">
        <v>22</v>
      </c>
      <c r="J9" s="154"/>
      <c r="K9" s="151"/>
      <c r="L9" s="31" t="s">
        <v>61</v>
      </c>
      <c r="M9" s="22" t="s">
        <v>14</v>
      </c>
      <c r="N9" s="32" t="s">
        <v>2</v>
      </c>
      <c r="O9" s="32" t="s">
        <v>3</v>
      </c>
      <c r="P9" s="32" t="s">
        <v>4</v>
      </c>
      <c r="Q9" s="32" t="s">
        <v>5</v>
      </c>
      <c r="R9" s="32" t="s">
        <v>6</v>
      </c>
      <c r="S9" s="202" t="s">
        <v>68</v>
      </c>
      <c r="T9" s="32" t="s">
        <v>7</v>
      </c>
      <c r="U9" s="33" t="s">
        <v>8</v>
      </c>
      <c r="V9" s="31" t="s">
        <v>61</v>
      </c>
      <c r="W9" s="22" t="s">
        <v>14</v>
      </c>
      <c r="X9" s="34" t="s">
        <v>69</v>
      </c>
      <c r="Y9" s="35" t="s">
        <v>40</v>
      </c>
      <c r="Z9" s="35" t="s">
        <v>41</v>
      </c>
      <c r="AA9" s="35" t="s">
        <v>42</v>
      </c>
      <c r="AB9" s="35" t="s">
        <v>45</v>
      </c>
      <c r="AC9" s="35" t="s">
        <v>43</v>
      </c>
      <c r="AD9" s="36" t="s">
        <v>44</v>
      </c>
      <c r="AE9" s="37" t="s">
        <v>24</v>
      </c>
      <c r="AF9" s="38" t="s">
        <v>25</v>
      </c>
      <c r="AG9" s="38" t="s">
        <v>26</v>
      </c>
      <c r="AH9" s="38" t="s">
        <v>30</v>
      </c>
      <c r="AI9" s="38" t="s">
        <v>31</v>
      </c>
      <c r="AJ9" s="38" t="s">
        <v>32</v>
      </c>
      <c r="AK9" s="39" t="s">
        <v>29</v>
      </c>
      <c r="AL9" s="142"/>
      <c r="AM9" s="145"/>
      <c r="AN9" s="142"/>
      <c r="AO9" s="145"/>
      <c r="AP9" s="142"/>
      <c r="AQ9" s="145"/>
      <c r="AR9" s="142"/>
      <c r="AS9" s="145"/>
      <c r="AT9" s="177"/>
      <c r="AU9" s="180"/>
      <c r="AV9" s="177"/>
      <c r="AW9" s="180"/>
      <c r="AX9" s="40"/>
    </row>
    <row r="10" spans="2:50" ht="19.95" customHeight="1" x14ac:dyDescent="0.45">
      <c r="B10" s="12">
        <v>1</v>
      </c>
      <c r="C10" s="41"/>
      <c r="D10" s="41"/>
      <c r="E10" s="41"/>
      <c r="F10" s="41"/>
      <c r="G10" s="41"/>
      <c r="H10" s="42"/>
      <c r="I10" s="43"/>
      <c r="J10" s="44"/>
      <c r="K10" s="44"/>
      <c r="L10" s="45">
        <f t="shared" ref="L10:L17" si="0">IF(M10=0,0,1)</f>
        <v>0</v>
      </c>
      <c r="M10" s="46">
        <f>COUNTIF(N10:U10,$M$5)</f>
        <v>0</v>
      </c>
      <c r="N10" s="44"/>
      <c r="O10" s="44"/>
      <c r="P10" s="44"/>
      <c r="Q10" s="44"/>
      <c r="R10" s="44"/>
      <c r="S10" s="44"/>
      <c r="T10" s="44"/>
      <c r="U10" s="47"/>
      <c r="V10" s="48">
        <f>IF(W10=0,0,1)</f>
        <v>0</v>
      </c>
      <c r="W10" s="49">
        <f>COUNTIF(X10:AD10,$M$5)</f>
        <v>0</v>
      </c>
      <c r="X10" s="50"/>
      <c r="Y10" s="51"/>
      <c r="Z10" s="51"/>
      <c r="AA10" s="51"/>
      <c r="AB10" s="51"/>
      <c r="AC10" s="51"/>
      <c r="AD10" s="52"/>
      <c r="AE10" s="53" t="str">
        <f>IF(AM10="","",$AH$8*AL10/AM10)</f>
        <v/>
      </c>
      <c r="AF10" s="54" t="str">
        <f t="shared" ref="AF10:AF31" si="1">IF(AO10="","",$AH$8*AN10/AO10)</f>
        <v/>
      </c>
      <c r="AG10" s="54" t="str">
        <f t="shared" ref="AG10:AJ10" si="2">IF(AO10="","",$AH$8*AN10/AO10)</f>
        <v/>
      </c>
      <c r="AH10" s="54" t="str">
        <f t="shared" si="2"/>
        <v/>
      </c>
      <c r="AI10" s="54" t="str">
        <f t="shared" si="2"/>
        <v/>
      </c>
      <c r="AJ10" s="54" t="str">
        <f t="shared" si="2"/>
        <v/>
      </c>
      <c r="AK10" s="55">
        <f>SUM(AE10:AJ10)</f>
        <v>0</v>
      </c>
      <c r="AL10" s="56"/>
      <c r="AM10" s="57"/>
      <c r="AN10" s="56"/>
      <c r="AO10" s="57"/>
      <c r="AP10" s="56"/>
      <c r="AQ10" s="57"/>
      <c r="AR10" s="56"/>
      <c r="AS10" s="57"/>
      <c r="AT10" s="58"/>
      <c r="AU10" s="59"/>
      <c r="AV10" s="60"/>
      <c r="AW10" s="61"/>
    </row>
    <row r="11" spans="2:50" ht="19.95" customHeight="1" x14ac:dyDescent="0.45">
      <c r="B11" s="12">
        <v>2</v>
      </c>
      <c r="C11" s="62"/>
      <c r="D11" s="62"/>
      <c r="E11" s="62"/>
      <c r="F11" s="62"/>
      <c r="G11" s="62"/>
      <c r="H11" s="63"/>
      <c r="I11" s="64"/>
      <c r="J11" s="65"/>
      <c r="K11" s="65"/>
      <c r="L11" s="45">
        <f t="shared" si="0"/>
        <v>0</v>
      </c>
      <c r="M11" s="66">
        <f t="shared" ref="M11:M31" si="3">COUNTIF(N11:U11,$M$5)</f>
        <v>0</v>
      </c>
      <c r="N11" s="44"/>
      <c r="O11" s="65"/>
      <c r="P11" s="65"/>
      <c r="Q11" s="65"/>
      <c r="R11" s="65"/>
      <c r="S11" s="65"/>
      <c r="T11" s="65"/>
      <c r="U11" s="67"/>
      <c r="V11" s="68">
        <f t="shared" ref="V11:V17" si="4">IF(W11=0,0,1)</f>
        <v>0</v>
      </c>
      <c r="W11" s="68">
        <f t="shared" ref="W11:W17" si="5">COUNTIF(X11:AD11,$M$5)</f>
        <v>0</v>
      </c>
      <c r="X11" s="69"/>
      <c r="Y11" s="70"/>
      <c r="Z11" s="70"/>
      <c r="AA11" s="70"/>
      <c r="AB11" s="70"/>
      <c r="AC11" s="70"/>
      <c r="AD11" s="71"/>
      <c r="AE11" s="72" t="str">
        <f t="shared" ref="AE11:AE31" si="6">IF(AM11="","",$AH$8*AL11/AM11)</f>
        <v/>
      </c>
      <c r="AF11" s="73" t="str">
        <f t="shared" si="1"/>
        <v/>
      </c>
      <c r="AG11" s="73" t="str">
        <f t="shared" ref="AG11:AG31" si="7">IF(AQ11="","",$AH$8*AP11/AQ11)</f>
        <v/>
      </c>
      <c r="AH11" s="73" t="str">
        <f t="shared" ref="AH11:AH31" si="8">IF(AS11="","",$AH$8*AR11/AS11)</f>
        <v/>
      </c>
      <c r="AI11" s="73" t="str">
        <f t="shared" ref="AI11:AI31" si="9">IF(AU11="","",$AH$8*AT11/AU11)</f>
        <v/>
      </c>
      <c r="AJ11" s="73" t="str">
        <f t="shared" ref="AJ11:AJ31" si="10">IF(AW11="","",$AH$8*AV11/AW11)</f>
        <v/>
      </c>
      <c r="AK11" s="74">
        <f t="shared" ref="AK11:AK31" si="11">SUM(AE11:AJ11)</f>
        <v>0</v>
      </c>
      <c r="AL11" s="75"/>
      <c r="AM11" s="76"/>
      <c r="AN11" s="75"/>
      <c r="AO11" s="76"/>
      <c r="AP11" s="75"/>
      <c r="AQ11" s="76"/>
      <c r="AR11" s="75"/>
      <c r="AS11" s="76"/>
      <c r="AT11" s="77"/>
      <c r="AU11" s="78"/>
      <c r="AV11" s="79"/>
      <c r="AW11" s="80"/>
    </row>
    <row r="12" spans="2:50" ht="19.95" customHeight="1" x14ac:dyDescent="0.45">
      <c r="B12" s="12">
        <v>3</v>
      </c>
      <c r="C12" s="81"/>
      <c r="D12" s="81"/>
      <c r="E12" s="81"/>
      <c r="F12" s="81"/>
      <c r="G12" s="81"/>
      <c r="H12" s="82"/>
      <c r="I12" s="83"/>
      <c r="J12" s="44"/>
      <c r="K12" s="84"/>
      <c r="L12" s="45">
        <f t="shared" si="0"/>
        <v>0</v>
      </c>
      <c r="M12" s="66">
        <f t="shared" si="3"/>
        <v>0</v>
      </c>
      <c r="N12" s="44"/>
      <c r="O12" s="84"/>
      <c r="P12" s="84"/>
      <c r="Q12" s="84"/>
      <c r="R12" s="84"/>
      <c r="S12" s="84"/>
      <c r="T12" s="84"/>
      <c r="U12" s="85"/>
      <c r="V12" s="68">
        <f t="shared" si="4"/>
        <v>0</v>
      </c>
      <c r="W12" s="68">
        <f t="shared" si="5"/>
        <v>0</v>
      </c>
      <c r="X12" s="86"/>
      <c r="Y12" s="87"/>
      <c r="Z12" s="87"/>
      <c r="AA12" s="87"/>
      <c r="AB12" s="87"/>
      <c r="AC12" s="87"/>
      <c r="AD12" s="88"/>
      <c r="AE12" s="72" t="str">
        <f t="shared" si="6"/>
        <v/>
      </c>
      <c r="AF12" s="73" t="str">
        <f t="shared" si="1"/>
        <v/>
      </c>
      <c r="AG12" s="73" t="str">
        <f t="shared" si="7"/>
        <v/>
      </c>
      <c r="AH12" s="73" t="str">
        <f t="shared" si="8"/>
        <v/>
      </c>
      <c r="AI12" s="73" t="str">
        <f t="shared" si="9"/>
        <v/>
      </c>
      <c r="AJ12" s="73" t="str">
        <f t="shared" si="10"/>
        <v/>
      </c>
      <c r="AK12" s="74">
        <f t="shared" si="11"/>
        <v>0</v>
      </c>
      <c r="AL12" s="75"/>
      <c r="AM12" s="76"/>
      <c r="AN12" s="75"/>
      <c r="AO12" s="76"/>
      <c r="AP12" s="75"/>
      <c r="AQ12" s="76"/>
      <c r="AR12" s="75"/>
      <c r="AS12" s="76"/>
      <c r="AT12" s="77"/>
      <c r="AU12" s="78"/>
      <c r="AV12" s="79"/>
      <c r="AW12" s="80"/>
    </row>
    <row r="13" spans="2:50" ht="19.95" customHeight="1" x14ac:dyDescent="0.45">
      <c r="B13" s="12">
        <v>4</v>
      </c>
      <c r="C13" s="62"/>
      <c r="D13" s="62"/>
      <c r="E13" s="62"/>
      <c r="F13" s="62"/>
      <c r="G13" s="62"/>
      <c r="H13" s="63"/>
      <c r="I13" s="64"/>
      <c r="J13" s="65"/>
      <c r="K13" s="65"/>
      <c r="L13" s="45">
        <f t="shared" si="0"/>
        <v>0</v>
      </c>
      <c r="M13" s="66">
        <f t="shared" si="3"/>
        <v>0</v>
      </c>
      <c r="N13" s="44"/>
      <c r="O13" s="65"/>
      <c r="P13" s="65"/>
      <c r="Q13" s="65"/>
      <c r="R13" s="65"/>
      <c r="S13" s="65"/>
      <c r="T13" s="65"/>
      <c r="U13" s="67"/>
      <c r="V13" s="68">
        <f t="shared" si="4"/>
        <v>0</v>
      </c>
      <c r="W13" s="68">
        <f t="shared" si="5"/>
        <v>0</v>
      </c>
      <c r="X13" s="69"/>
      <c r="Y13" s="70"/>
      <c r="Z13" s="70"/>
      <c r="AA13" s="70"/>
      <c r="AB13" s="70"/>
      <c r="AC13" s="70"/>
      <c r="AD13" s="71"/>
      <c r="AE13" s="72" t="str">
        <f t="shared" si="6"/>
        <v/>
      </c>
      <c r="AF13" s="73" t="str">
        <f t="shared" si="1"/>
        <v/>
      </c>
      <c r="AG13" s="73" t="str">
        <f t="shared" si="7"/>
        <v/>
      </c>
      <c r="AH13" s="73" t="str">
        <f t="shared" si="8"/>
        <v/>
      </c>
      <c r="AI13" s="73" t="str">
        <f t="shared" si="9"/>
        <v/>
      </c>
      <c r="AJ13" s="73" t="str">
        <f t="shared" si="10"/>
        <v/>
      </c>
      <c r="AK13" s="74">
        <f t="shared" si="11"/>
        <v>0</v>
      </c>
      <c r="AL13" s="75"/>
      <c r="AM13" s="76"/>
      <c r="AN13" s="75"/>
      <c r="AO13" s="76"/>
      <c r="AP13" s="75"/>
      <c r="AQ13" s="76"/>
      <c r="AR13" s="75"/>
      <c r="AS13" s="76"/>
      <c r="AT13" s="77"/>
      <c r="AU13" s="78"/>
      <c r="AV13" s="79"/>
      <c r="AW13" s="80"/>
    </row>
    <row r="14" spans="2:50" ht="19.95" customHeight="1" x14ac:dyDescent="0.45">
      <c r="B14" s="12">
        <v>5</v>
      </c>
      <c r="C14" s="81"/>
      <c r="D14" s="81"/>
      <c r="E14" s="81"/>
      <c r="F14" s="81"/>
      <c r="G14" s="81"/>
      <c r="H14" s="82"/>
      <c r="I14" s="83"/>
      <c r="J14" s="44"/>
      <c r="K14" s="84"/>
      <c r="L14" s="45">
        <f t="shared" si="0"/>
        <v>0</v>
      </c>
      <c r="M14" s="66">
        <f t="shared" si="3"/>
        <v>0</v>
      </c>
      <c r="N14" s="44"/>
      <c r="O14" s="84"/>
      <c r="P14" s="84"/>
      <c r="Q14" s="84"/>
      <c r="R14" s="84"/>
      <c r="S14" s="84"/>
      <c r="T14" s="84"/>
      <c r="U14" s="85"/>
      <c r="V14" s="68">
        <f t="shared" si="4"/>
        <v>0</v>
      </c>
      <c r="W14" s="68">
        <f t="shared" si="5"/>
        <v>0</v>
      </c>
      <c r="X14" s="86"/>
      <c r="Y14" s="87"/>
      <c r="Z14" s="87"/>
      <c r="AA14" s="87"/>
      <c r="AB14" s="87"/>
      <c r="AC14" s="87"/>
      <c r="AD14" s="88"/>
      <c r="AE14" s="72" t="str">
        <f t="shared" si="6"/>
        <v/>
      </c>
      <c r="AF14" s="73" t="str">
        <f t="shared" si="1"/>
        <v/>
      </c>
      <c r="AG14" s="73" t="str">
        <f t="shared" si="7"/>
        <v/>
      </c>
      <c r="AH14" s="73" t="str">
        <f t="shared" si="8"/>
        <v/>
      </c>
      <c r="AI14" s="73" t="str">
        <f t="shared" si="9"/>
        <v/>
      </c>
      <c r="AJ14" s="73" t="str">
        <f t="shared" si="10"/>
        <v/>
      </c>
      <c r="AK14" s="74">
        <f t="shared" si="11"/>
        <v>0</v>
      </c>
      <c r="AL14" s="75"/>
      <c r="AM14" s="76"/>
      <c r="AN14" s="75"/>
      <c r="AO14" s="76"/>
      <c r="AP14" s="75"/>
      <c r="AQ14" s="76"/>
      <c r="AR14" s="75"/>
      <c r="AS14" s="76"/>
      <c r="AT14" s="77"/>
      <c r="AU14" s="78"/>
      <c r="AV14" s="79"/>
      <c r="AW14" s="80"/>
    </row>
    <row r="15" spans="2:50" ht="19.95" customHeight="1" x14ac:dyDescent="0.45">
      <c r="B15" s="12">
        <v>6</v>
      </c>
      <c r="C15" s="62"/>
      <c r="D15" s="62"/>
      <c r="E15" s="62"/>
      <c r="F15" s="62"/>
      <c r="G15" s="62"/>
      <c r="H15" s="63"/>
      <c r="I15" s="64"/>
      <c r="J15" s="65"/>
      <c r="K15" s="65"/>
      <c r="L15" s="45">
        <f t="shared" si="0"/>
        <v>0</v>
      </c>
      <c r="M15" s="66">
        <f t="shared" si="3"/>
        <v>0</v>
      </c>
      <c r="N15" s="44"/>
      <c r="O15" s="65"/>
      <c r="P15" s="65"/>
      <c r="Q15" s="65"/>
      <c r="R15" s="65"/>
      <c r="S15" s="65"/>
      <c r="T15" s="65"/>
      <c r="U15" s="67"/>
      <c r="V15" s="68">
        <f t="shared" si="4"/>
        <v>0</v>
      </c>
      <c r="W15" s="68">
        <f t="shared" si="5"/>
        <v>0</v>
      </c>
      <c r="X15" s="69"/>
      <c r="Y15" s="70"/>
      <c r="Z15" s="70"/>
      <c r="AA15" s="70"/>
      <c r="AB15" s="70"/>
      <c r="AC15" s="70"/>
      <c r="AD15" s="71"/>
      <c r="AE15" s="72" t="str">
        <f t="shared" si="6"/>
        <v/>
      </c>
      <c r="AF15" s="73" t="str">
        <f t="shared" si="1"/>
        <v/>
      </c>
      <c r="AG15" s="73" t="str">
        <f t="shared" si="7"/>
        <v/>
      </c>
      <c r="AH15" s="73" t="str">
        <f t="shared" si="8"/>
        <v/>
      </c>
      <c r="AI15" s="73" t="str">
        <f t="shared" si="9"/>
        <v/>
      </c>
      <c r="AJ15" s="73" t="str">
        <f t="shared" si="10"/>
        <v/>
      </c>
      <c r="AK15" s="74">
        <f t="shared" si="11"/>
        <v>0</v>
      </c>
      <c r="AL15" s="75"/>
      <c r="AM15" s="76"/>
      <c r="AN15" s="75"/>
      <c r="AO15" s="76"/>
      <c r="AP15" s="75"/>
      <c r="AQ15" s="76"/>
      <c r="AR15" s="75"/>
      <c r="AS15" s="76"/>
      <c r="AT15" s="77"/>
      <c r="AU15" s="78"/>
      <c r="AV15" s="79"/>
      <c r="AW15" s="80"/>
    </row>
    <row r="16" spans="2:50" ht="19.95" customHeight="1" x14ac:dyDescent="0.45">
      <c r="B16" s="12">
        <v>7</v>
      </c>
      <c r="C16" s="81"/>
      <c r="D16" s="81"/>
      <c r="E16" s="81"/>
      <c r="F16" s="81"/>
      <c r="G16" s="81"/>
      <c r="H16" s="82"/>
      <c r="I16" s="83"/>
      <c r="J16" s="44"/>
      <c r="K16" s="84"/>
      <c r="L16" s="45">
        <f t="shared" si="0"/>
        <v>0</v>
      </c>
      <c r="M16" s="66">
        <f t="shared" si="3"/>
        <v>0</v>
      </c>
      <c r="N16" s="44"/>
      <c r="O16" s="84"/>
      <c r="P16" s="84"/>
      <c r="Q16" s="84"/>
      <c r="R16" s="84"/>
      <c r="S16" s="84"/>
      <c r="T16" s="84"/>
      <c r="U16" s="85"/>
      <c r="V16" s="68">
        <f t="shared" si="4"/>
        <v>0</v>
      </c>
      <c r="W16" s="68">
        <f t="shared" si="5"/>
        <v>0</v>
      </c>
      <c r="X16" s="86"/>
      <c r="Y16" s="87"/>
      <c r="Z16" s="87"/>
      <c r="AA16" s="87"/>
      <c r="AB16" s="87"/>
      <c r="AC16" s="87"/>
      <c r="AD16" s="88"/>
      <c r="AE16" s="72" t="str">
        <f t="shared" si="6"/>
        <v/>
      </c>
      <c r="AF16" s="73" t="str">
        <f t="shared" si="1"/>
        <v/>
      </c>
      <c r="AG16" s="73" t="str">
        <f t="shared" si="7"/>
        <v/>
      </c>
      <c r="AH16" s="73" t="str">
        <f t="shared" si="8"/>
        <v/>
      </c>
      <c r="AI16" s="73" t="str">
        <f t="shared" si="9"/>
        <v/>
      </c>
      <c r="AJ16" s="73" t="str">
        <f t="shared" si="10"/>
        <v/>
      </c>
      <c r="AK16" s="74">
        <f t="shared" si="11"/>
        <v>0</v>
      </c>
      <c r="AL16" s="75"/>
      <c r="AM16" s="76"/>
      <c r="AN16" s="75"/>
      <c r="AO16" s="76"/>
      <c r="AP16" s="75"/>
      <c r="AQ16" s="76"/>
      <c r="AR16" s="75"/>
      <c r="AS16" s="76"/>
      <c r="AT16" s="77"/>
      <c r="AU16" s="78"/>
      <c r="AV16" s="79"/>
      <c r="AW16" s="80"/>
    </row>
    <row r="17" spans="2:49" ht="19.95" customHeight="1" x14ac:dyDescent="0.45">
      <c r="B17" s="12">
        <v>8</v>
      </c>
      <c r="C17" s="62"/>
      <c r="D17" s="62"/>
      <c r="E17" s="62"/>
      <c r="F17" s="62"/>
      <c r="G17" s="62"/>
      <c r="H17" s="63"/>
      <c r="I17" s="64"/>
      <c r="J17" s="65"/>
      <c r="K17" s="65"/>
      <c r="L17" s="45">
        <f t="shared" si="0"/>
        <v>0</v>
      </c>
      <c r="M17" s="89">
        <f t="shared" si="3"/>
        <v>0</v>
      </c>
      <c r="N17" s="44"/>
      <c r="O17" s="65"/>
      <c r="P17" s="65"/>
      <c r="Q17" s="65"/>
      <c r="R17" s="65"/>
      <c r="S17" s="65"/>
      <c r="T17" s="65"/>
      <c r="U17" s="67"/>
      <c r="V17" s="68">
        <f t="shared" si="4"/>
        <v>0</v>
      </c>
      <c r="W17" s="90">
        <f t="shared" si="5"/>
        <v>0</v>
      </c>
      <c r="X17" s="69"/>
      <c r="Y17" s="70"/>
      <c r="Z17" s="70"/>
      <c r="AA17" s="70"/>
      <c r="AB17" s="70"/>
      <c r="AC17" s="70"/>
      <c r="AD17" s="71"/>
      <c r="AE17" s="72" t="str">
        <f t="shared" si="6"/>
        <v/>
      </c>
      <c r="AF17" s="73" t="str">
        <f t="shared" si="1"/>
        <v/>
      </c>
      <c r="AG17" s="73" t="str">
        <f t="shared" si="7"/>
        <v/>
      </c>
      <c r="AH17" s="73" t="str">
        <f t="shared" si="8"/>
        <v/>
      </c>
      <c r="AI17" s="73" t="str">
        <f t="shared" si="9"/>
        <v/>
      </c>
      <c r="AJ17" s="73" t="str">
        <f t="shared" si="10"/>
        <v/>
      </c>
      <c r="AK17" s="74">
        <f t="shared" si="11"/>
        <v>0</v>
      </c>
      <c r="AL17" s="75"/>
      <c r="AM17" s="76"/>
      <c r="AN17" s="75"/>
      <c r="AO17" s="76"/>
      <c r="AP17" s="75"/>
      <c r="AQ17" s="76"/>
      <c r="AR17" s="75"/>
      <c r="AS17" s="76"/>
      <c r="AT17" s="77"/>
      <c r="AU17" s="78"/>
      <c r="AV17" s="79"/>
      <c r="AW17" s="80"/>
    </row>
    <row r="18" spans="2:49" ht="19.95" customHeight="1" x14ac:dyDescent="0.45">
      <c r="B18" s="12">
        <v>9</v>
      </c>
      <c r="C18" s="41"/>
      <c r="D18" s="41"/>
      <c r="E18" s="41"/>
      <c r="F18" s="41"/>
      <c r="G18" s="41"/>
      <c r="H18" s="42"/>
      <c r="I18" s="43"/>
      <c r="J18" s="44"/>
      <c r="K18" s="44"/>
      <c r="L18" s="91">
        <f>IF(M18=0,0,1)</f>
        <v>0</v>
      </c>
      <c r="M18" s="66">
        <f t="shared" si="3"/>
        <v>0</v>
      </c>
      <c r="N18" s="44"/>
      <c r="O18" s="44"/>
      <c r="P18" s="44"/>
      <c r="Q18" s="44"/>
      <c r="R18" s="44"/>
      <c r="S18" s="44"/>
      <c r="T18" s="44"/>
      <c r="U18" s="47"/>
      <c r="V18" s="48">
        <f>IF(W18=0,0,1)</f>
        <v>0</v>
      </c>
      <c r="W18" s="45">
        <f>COUNTIF(X18:AD18,$M$5)</f>
        <v>0</v>
      </c>
      <c r="X18" s="50"/>
      <c r="Y18" s="51"/>
      <c r="Z18" s="51"/>
      <c r="AA18" s="51"/>
      <c r="AB18" s="51"/>
      <c r="AC18" s="51"/>
      <c r="AD18" s="52"/>
      <c r="AE18" s="72" t="str">
        <f t="shared" si="6"/>
        <v/>
      </c>
      <c r="AF18" s="73" t="str">
        <f t="shared" si="1"/>
        <v/>
      </c>
      <c r="AG18" s="73" t="str">
        <f t="shared" si="7"/>
        <v/>
      </c>
      <c r="AH18" s="73" t="str">
        <f t="shared" si="8"/>
        <v/>
      </c>
      <c r="AI18" s="73" t="str">
        <f t="shared" si="9"/>
        <v/>
      </c>
      <c r="AJ18" s="73" t="str">
        <f t="shared" si="10"/>
        <v/>
      </c>
      <c r="AK18" s="92">
        <f t="shared" si="11"/>
        <v>0</v>
      </c>
      <c r="AL18" s="93"/>
      <c r="AM18" s="94"/>
      <c r="AN18" s="93"/>
      <c r="AO18" s="94"/>
      <c r="AP18" s="93"/>
      <c r="AQ18" s="94"/>
      <c r="AR18" s="93"/>
      <c r="AS18" s="94"/>
      <c r="AT18" s="95"/>
      <c r="AU18" s="96"/>
      <c r="AV18" s="97"/>
      <c r="AW18" s="98"/>
    </row>
    <row r="19" spans="2:49" ht="19.95" customHeight="1" x14ac:dyDescent="0.45">
      <c r="B19" s="12">
        <v>10</v>
      </c>
      <c r="C19" s="62"/>
      <c r="D19" s="62"/>
      <c r="E19" s="62"/>
      <c r="F19" s="62"/>
      <c r="G19" s="62"/>
      <c r="H19" s="63"/>
      <c r="I19" s="64"/>
      <c r="J19" s="65"/>
      <c r="K19" s="65"/>
      <c r="L19" s="45">
        <f t="shared" ref="L19:L31" si="12">IF(M19=0,0,1)</f>
        <v>0</v>
      </c>
      <c r="M19" s="66">
        <f t="shared" si="3"/>
        <v>0</v>
      </c>
      <c r="N19" s="44"/>
      <c r="O19" s="65"/>
      <c r="P19" s="65"/>
      <c r="Q19" s="65"/>
      <c r="R19" s="65"/>
      <c r="S19" s="65"/>
      <c r="T19" s="65"/>
      <c r="U19" s="67"/>
      <c r="V19" s="68">
        <f t="shared" ref="V19:V31" si="13">IF(W19=0,0,1)</f>
        <v>0</v>
      </c>
      <c r="W19" s="68">
        <f t="shared" ref="W19:W31" si="14">COUNTIF(X19:AD19,$M$5)</f>
        <v>0</v>
      </c>
      <c r="X19" s="69"/>
      <c r="Y19" s="70"/>
      <c r="Z19" s="70"/>
      <c r="AA19" s="70"/>
      <c r="AB19" s="70"/>
      <c r="AC19" s="70"/>
      <c r="AD19" s="71"/>
      <c r="AE19" s="72" t="str">
        <f t="shared" si="6"/>
        <v/>
      </c>
      <c r="AF19" s="73" t="str">
        <f t="shared" si="1"/>
        <v/>
      </c>
      <c r="AG19" s="73" t="str">
        <f t="shared" si="7"/>
        <v/>
      </c>
      <c r="AH19" s="73" t="str">
        <f t="shared" si="8"/>
        <v/>
      </c>
      <c r="AI19" s="73" t="str">
        <f t="shared" si="9"/>
        <v/>
      </c>
      <c r="AJ19" s="73" t="str">
        <f t="shared" si="10"/>
        <v/>
      </c>
      <c r="AK19" s="74">
        <f t="shared" si="11"/>
        <v>0</v>
      </c>
      <c r="AL19" s="75"/>
      <c r="AM19" s="76"/>
      <c r="AN19" s="75"/>
      <c r="AO19" s="76"/>
      <c r="AP19" s="75"/>
      <c r="AQ19" s="76"/>
      <c r="AR19" s="75"/>
      <c r="AS19" s="76"/>
      <c r="AT19" s="77"/>
      <c r="AU19" s="78"/>
      <c r="AV19" s="79"/>
      <c r="AW19" s="80"/>
    </row>
    <row r="20" spans="2:49" ht="19.95" customHeight="1" x14ac:dyDescent="0.45">
      <c r="B20" s="12">
        <v>11</v>
      </c>
      <c r="C20" s="81"/>
      <c r="D20" s="81"/>
      <c r="E20" s="81"/>
      <c r="F20" s="81"/>
      <c r="G20" s="81"/>
      <c r="H20" s="82"/>
      <c r="I20" s="83"/>
      <c r="J20" s="44"/>
      <c r="K20" s="84"/>
      <c r="L20" s="45">
        <f t="shared" si="12"/>
        <v>0</v>
      </c>
      <c r="M20" s="66">
        <f t="shared" si="3"/>
        <v>0</v>
      </c>
      <c r="N20" s="44"/>
      <c r="O20" s="84"/>
      <c r="P20" s="84"/>
      <c r="Q20" s="84"/>
      <c r="R20" s="84"/>
      <c r="S20" s="84"/>
      <c r="T20" s="84"/>
      <c r="U20" s="85"/>
      <c r="V20" s="68">
        <f t="shared" si="13"/>
        <v>0</v>
      </c>
      <c r="W20" s="68">
        <f t="shared" si="14"/>
        <v>0</v>
      </c>
      <c r="X20" s="86"/>
      <c r="Y20" s="87"/>
      <c r="Z20" s="87"/>
      <c r="AA20" s="87"/>
      <c r="AB20" s="87"/>
      <c r="AC20" s="87"/>
      <c r="AD20" s="88"/>
      <c r="AE20" s="72" t="str">
        <f t="shared" si="6"/>
        <v/>
      </c>
      <c r="AF20" s="73" t="str">
        <f t="shared" si="1"/>
        <v/>
      </c>
      <c r="AG20" s="73" t="str">
        <f t="shared" si="7"/>
        <v/>
      </c>
      <c r="AH20" s="73" t="str">
        <f t="shared" si="8"/>
        <v/>
      </c>
      <c r="AI20" s="73" t="str">
        <f t="shared" si="9"/>
        <v/>
      </c>
      <c r="AJ20" s="73" t="str">
        <f t="shared" si="10"/>
        <v/>
      </c>
      <c r="AK20" s="74">
        <f t="shared" si="11"/>
        <v>0</v>
      </c>
      <c r="AL20" s="75"/>
      <c r="AM20" s="76"/>
      <c r="AN20" s="75"/>
      <c r="AO20" s="76"/>
      <c r="AP20" s="75"/>
      <c r="AQ20" s="76"/>
      <c r="AR20" s="75"/>
      <c r="AS20" s="76"/>
      <c r="AT20" s="77"/>
      <c r="AU20" s="78"/>
      <c r="AV20" s="79"/>
      <c r="AW20" s="80"/>
    </row>
    <row r="21" spans="2:49" ht="19.95" customHeight="1" x14ac:dyDescent="0.45">
      <c r="B21" s="12">
        <v>12</v>
      </c>
      <c r="C21" s="62"/>
      <c r="D21" s="62"/>
      <c r="E21" s="62"/>
      <c r="F21" s="62"/>
      <c r="G21" s="62"/>
      <c r="H21" s="63"/>
      <c r="I21" s="64"/>
      <c r="J21" s="65"/>
      <c r="K21" s="65"/>
      <c r="L21" s="45">
        <f t="shared" si="12"/>
        <v>0</v>
      </c>
      <c r="M21" s="66">
        <f t="shared" si="3"/>
        <v>0</v>
      </c>
      <c r="N21" s="44"/>
      <c r="O21" s="65"/>
      <c r="P21" s="65"/>
      <c r="Q21" s="65"/>
      <c r="R21" s="65"/>
      <c r="S21" s="65"/>
      <c r="T21" s="65"/>
      <c r="U21" s="67"/>
      <c r="V21" s="68">
        <f t="shared" si="13"/>
        <v>0</v>
      </c>
      <c r="W21" s="68">
        <f t="shared" si="14"/>
        <v>0</v>
      </c>
      <c r="X21" s="69"/>
      <c r="Y21" s="70"/>
      <c r="Z21" s="70"/>
      <c r="AA21" s="70"/>
      <c r="AB21" s="70"/>
      <c r="AC21" s="70"/>
      <c r="AD21" s="71"/>
      <c r="AE21" s="72" t="str">
        <f t="shared" si="6"/>
        <v/>
      </c>
      <c r="AF21" s="73" t="str">
        <f t="shared" si="1"/>
        <v/>
      </c>
      <c r="AG21" s="73" t="str">
        <f t="shared" si="7"/>
        <v/>
      </c>
      <c r="AH21" s="73" t="str">
        <f t="shared" si="8"/>
        <v/>
      </c>
      <c r="AI21" s="73" t="str">
        <f t="shared" si="9"/>
        <v/>
      </c>
      <c r="AJ21" s="73" t="str">
        <f t="shared" si="10"/>
        <v/>
      </c>
      <c r="AK21" s="74">
        <f t="shared" si="11"/>
        <v>0</v>
      </c>
      <c r="AL21" s="75"/>
      <c r="AM21" s="76"/>
      <c r="AN21" s="75"/>
      <c r="AO21" s="76"/>
      <c r="AP21" s="75"/>
      <c r="AQ21" s="76"/>
      <c r="AR21" s="75"/>
      <c r="AS21" s="76"/>
      <c r="AT21" s="77"/>
      <c r="AU21" s="78"/>
      <c r="AV21" s="79"/>
      <c r="AW21" s="80"/>
    </row>
    <row r="22" spans="2:49" ht="19.95" customHeight="1" x14ac:dyDescent="0.45">
      <c r="B22" s="12">
        <v>13</v>
      </c>
      <c r="C22" s="81"/>
      <c r="D22" s="81"/>
      <c r="E22" s="81"/>
      <c r="F22" s="81"/>
      <c r="G22" s="81"/>
      <c r="H22" s="82"/>
      <c r="I22" s="83"/>
      <c r="J22" s="44"/>
      <c r="K22" s="84"/>
      <c r="L22" s="45">
        <f t="shared" si="12"/>
        <v>0</v>
      </c>
      <c r="M22" s="66">
        <f t="shared" si="3"/>
        <v>0</v>
      </c>
      <c r="N22" s="44"/>
      <c r="O22" s="84"/>
      <c r="P22" s="84"/>
      <c r="Q22" s="84"/>
      <c r="R22" s="84"/>
      <c r="S22" s="84"/>
      <c r="T22" s="84"/>
      <c r="U22" s="85"/>
      <c r="V22" s="68">
        <f t="shared" si="13"/>
        <v>0</v>
      </c>
      <c r="W22" s="68">
        <f t="shared" si="14"/>
        <v>0</v>
      </c>
      <c r="X22" s="86"/>
      <c r="Y22" s="87"/>
      <c r="Z22" s="87"/>
      <c r="AA22" s="87"/>
      <c r="AB22" s="87"/>
      <c r="AC22" s="87"/>
      <c r="AD22" s="88"/>
      <c r="AE22" s="72" t="str">
        <f t="shared" si="6"/>
        <v/>
      </c>
      <c r="AF22" s="73" t="str">
        <f t="shared" si="1"/>
        <v/>
      </c>
      <c r="AG22" s="73" t="str">
        <f t="shared" si="7"/>
        <v/>
      </c>
      <c r="AH22" s="73" t="str">
        <f t="shared" si="8"/>
        <v/>
      </c>
      <c r="AI22" s="73" t="str">
        <f t="shared" si="9"/>
        <v/>
      </c>
      <c r="AJ22" s="73" t="str">
        <f t="shared" si="10"/>
        <v/>
      </c>
      <c r="AK22" s="74">
        <f t="shared" si="11"/>
        <v>0</v>
      </c>
      <c r="AL22" s="75"/>
      <c r="AM22" s="76"/>
      <c r="AN22" s="75"/>
      <c r="AO22" s="76"/>
      <c r="AP22" s="75"/>
      <c r="AQ22" s="76"/>
      <c r="AR22" s="75"/>
      <c r="AS22" s="76"/>
      <c r="AT22" s="77"/>
      <c r="AU22" s="78"/>
      <c r="AV22" s="79"/>
      <c r="AW22" s="80"/>
    </row>
    <row r="23" spans="2:49" ht="19.95" customHeight="1" x14ac:dyDescent="0.45">
      <c r="B23" s="12">
        <v>14</v>
      </c>
      <c r="C23" s="62"/>
      <c r="D23" s="62"/>
      <c r="E23" s="62"/>
      <c r="F23" s="62"/>
      <c r="G23" s="62"/>
      <c r="H23" s="63"/>
      <c r="I23" s="64"/>
      <c r="J23" s="65"/>
      <c r="K23" s="65"/>
      <c r="L23" s="45">
        <f t="shared" si="12"/>
        <v>0</v>
      </c>
      <c r="M23" s="66">
        <f t="shared" si="3"/>
        <v>0</v>
      </c>
      <c r="N23" s="44"/>
      <c r="O23" s="65"/>
      <c r="P23" s="65"/>
      <c r="Q23" s="65"/>
      <c r="R23" s="65"/>
      <c r="S23" s="65"/>
      <c r="T23" s="65"/>
      <c r="U23" s="67"/>
      <c r="V23" s="68">
        <f t="shared" si="13"/>
        <v>0</v>
      </c>
      <c r="W23" s="68">
        <f t="shared" si="14"/>
        <v>0</v>
      </c>
      <c r="X23" s="69"/>
      <c r="Y23" s="70"/>
      <c r="Z23" s="70"/>
      <c r="AA23" s="70"/>
      <c r="AB23" s="70"/>
      <c r="AC23" s="70"/>
      <c r="AD23" s="71"/>
      <c r="AE23" s="72" t="str">
        <f t="shared" si="6"/>
        <v/>
      </c>
      <c r="AF23" s="73" t="str">
        <f t="shared" si="1"/>
        <v/>
      </c>
      <c r="AG23" s="73" t="str">
        <f t="shared" si="7"/>
        <v/>
      </c>
      <c r="AH23" s="73" t="str">
        <f t="shared" si="8"/>
        <v/>
      </c>
      <c r="AI23" s="73" t="str">
        <f t="shared" si="9"/>
        <v/>
      </c>
      <c r="AJ23" s="73" t="str">
        <f t="shared" si="10"/>
        <v/>
      </c>
      <c r="AK23" s="74">
        <f t="shared" si="11"/>
        <v>0</v>
      </c>
      <c r="AL23" s="75"/>
      <c r="AM23" s="76"/>
      <c r="AN23" s="75"/>
      <c r="AO23" s="76"/>
      <c r="AP23" s="75"/>
      <c r="AQ23" s="76"/>
      <c r="AR23" s="75"/>
      <c r="AS23" s="76"/>
      <c r="AT23" s="77"/>
      <c r="AU23" s="78"/>
      <c r="AV23" s="79"/>
      <c r="AW23" s="80"/>
    </row>
    <row r="24" spans="2:49" ht="19.95" customHeight="1" x14ac:dyDescent="0.45">
      <c r="B24" s="12">
        <v>15</v>
      </c>
      <c r="C24" s="81"/>
      <c r="D24" s="81"/>
      <c r="E24" s="81"/>
      <c r="F24" s="81"/>
      <c r="G24" s="81"/>
      <c r="H24" s="82"/>
      <c r="I24" s="83"/>
      <c r="J24" s="44"/>
      <c r="K24" s="84"/>
      <c r="L24" s="45">
        <f t="shared" si="12"/>
        <v>0</v>
      </c>
      <c r="M24" s="66">
        <f t="shared" si="3"/>
        <v>0</v>
      </c>
      <c r="N24" s="44"/>
      <c r="O24" s="84"/>
      <c r="P24" s="84"/>
      <c r="Q24" s="84"/>
      <c r="R24" s="84"/>
      <c r="S24" s="84"/>
      <c r="T24" s="84"/>
      <c r="U24" s="85"/>
      <c r="V24" s="68">
        <f t="shared" si="13"/>
        <v>0</v>
      </c>
      <c r="W24" s="68">
        <f t="shared" si="14"/>
        <v>0</v>
      </c>
      <c r="X24" s="86"/>
      <c r="Y24" s="87"/>
      <c r="Z24" s="87"/>
      <c r="AA24" s="87"/>
      <c r="AB24" s="87"/>
      <c r="AC24" s="87"/>
      <c r="AD24" s="88"/>
      <c r="AE24" s="72" t="str">
        <f t="shared" si="6"/>
        <v/>
      </c>
      <c r="AF24" s="73" t="str">
        <f t="shared" si="1"/>
        <v/>
      </c>
      <c r="AG24" s="73" t="str">
        <f t="shared" si="7"/>
        <v/>
      </c>
      <c r="AH24" s="73" t="str">
        <f t="shared" si="8"/>
        <v/>
      </c>
      <c r="AI24" s="73" t="str">
        <f t="shared" si="9"/>
        <v/>
      </c>
      <c r="AJ24" s="73" t="str">
        <f t="shared" si="10"/>
        <v/>
      </c>
      <c r="AK24" s="74">
        <f t="shared" si="11"/>
        <v>0</v>
      </c>
      <c r="AL24" s="75"/>
      <c r="AM24" s="76"/>
      <c r="AN24" s="75"/>
      <c r="AO24" s="76"/>
      <c r="AP24" s="75"/>
      <c r="AQ24" s="76"/>
      <c r="AR24" s="75"/>
      <c r="AS24" s="76"/>
      <c r="AT24" s="77"/>
      <c r="AU24" s="78"/>
      <c r="AV24" s="79"/>
      <c r="AW24" s="80"/>
    </row>
    <row r="25" spans="2:49" ht="19.95" customHeight="1" x14ac:dyDescent="0.45">
      <c r="B25" s="12">
        <v>16</v>
      </c>
      <c r="C25" s="62"/>
      <c r="D25" s="62"/>
      <c r="E25" s="62"/>
      <c r="F25" s="62"/>
      <c r="G25" s="62"/>
      <c r="H25" s="63"/>
      <c r="I25" s="64"/>
      <c r="J25" s="65"/>
      <c r="K25" s="65"/>
      <c r="L25" s="45">
        <f t="shared" si="12"/>
        <v>0</v>
      </c>
      <c r="M25" s="66">
        <f t="shared" si="3"/>
        <v>0</v>
      </c>
      <c r="N25" s="44"/>
      <c r="O25" s="65"/>
      <c r="P25" s="65"/>
      <c r="Q25" s="65"/>
      <c r="R25" s="65"/>
      <c r="S25" s="65"/>
      <c r="T25" s="65"/>
      <c r="U25" s="67"/>
      <c r="V25" s="68">
        <f t="shared" si="13"/>
        <v>0</v>
      </c>
      <c r="W25" s="68">
        <f t="shared" si="14"/>
        <v>0</v>
      </c>
      <c r="X25" s="69"/>
      <c r="Y25" s="70"/>
      <c r="Z25" s="70"/>
      <c r="AA25" s="70"/>
      <c r="AB25" s="70"/>
      <c r="AC25" s="70"/>
      <c r="AD25" s="71"/>
      <c r="AE25" s="72" t="str">
        <f t="shared" si="6"/>
        <v/>
      </c>
      <c r="AF25" s="73" t="str">
        <f t="shared" si="1"/>
        <v/>
      </c>
      <c r="AG25" s="73" t="str">
        <f t="shared" si="7"/>
        <v/>
      </c>
      <c r="AH25" s="73" t="str">
        <f t="shared" si="8"/>
        <v/>
      </c>
      <c r="AI25" s="73" t="str">
        <f t="shared" si="9"/>
        <v/>
      </c>
      <c r="AJ25" s="73" t="str">
        <f t="shared" si="10"/>
        <v/>
      </c>
      <c r="AK25" s="74">
        <f t="shared" si="11"/>
        <v>0</v>
      </c>
      <c r="AL25" s="75"/>
      <c r="AM25" s="76"/>
      <c r="AN25" s="75"/>
      <c r="AO25" s="76"/>
      <c r="AP25" s="75"/>
      <c r="AQ25" s="76"/>
      <c r="AR25" s="75"/>
      <c r="AS25" s="76"/>
      <c r="AT25" s="77"/>
      <c r="AU25" s="78"/>
      <c r="AV25" s="79"/>
      <c r="AW25" s="80"/>
    </row>
    <row r="26" spans="2:49" ht="19.95" customHeight="1" x14ac:dyDescent="0.45">
      <c r="B26" s="12">
        <v>17</v>
      </c>
      <c r="C26" s="81"/>
      <c r="D26" s="81"/>
      <c r="E26" s="81"/>
      <c r="F26" s="81"/>
      <c r="G26" s="81"/>
      <c r="H26" s="82"/>
      <c r="I26" s="83"/>
      <c r="J26" s="44"/>
      <c r="K26" s="84"/>
      <c r="L26" s="45">
        <f t="shared" si="12"/>
        <v>0</v>
      </c>
      <c r="M26" s="66">
        <f t="shared" si="3"/>
        <v>0</v>
      </c>
      <c r="N26" s="44"/>
      <c r="O26" s="84"/>
      <c r="P26" s="84"/>
      <c r="Q26" s="84"/>
      <c r="R26" s="84"/>
      <c r="S26" s="84"/>
      <c r="T26" s="84"/>
      <c r="U26" s="85"/>
      <c r="V26" s="68">
        <f t="shared" si="13"/>
        <v>0</v>
      </c>
      <c r="W26" s="68">
        <f t="shared" si="14"/>
        <v>0</v>
      </c>
      <c r="X26" s="86"/>
      <c r="Y26" s="87"/>
      <c r="Z26" s="87"/>
      <c r="AA26" s="87"/>
      <c r="AB26" s="87"/>
      <c r="AC26" s="87"/>
      <c r="AD26" s="88"/>
      <c r="AE26" s="72" t="str">
        <f t="shared" si="6"/>
        <v/>
      </c>
      <c r="AF26" s="73" t="str">
        <f t="shared" si="1"/>
        <v/>
      </c>
      <c r="AG26" s="73" t="str">
        <f t="shared" si="7"/>
        <v/>
      </c>
      <c r="AH26" s="73" t="str">
        <f t="shared" si="8"/>
        <v/>
      </c>
      <c r="AI26" s="73" t="str">
        <f t="shared" si="9"/>
        <v/>
      </c>
      <c r="AJ26" s="73" t="str">
        <f t="shared" si="10"/>
        <v/>
      </c>
      <c r="AK26" s="74">
        <f t="shared" si="11"/>
        <v>0</v>
      </c>
      <c r="AL26" s="75"/>
      <c r="AM26" s="76"/>
      <c r="AN26" s="75"/>
      <c r="AO26" s="76"/>
      <c r="AP26" s="75"/>
      <c r="AQ26" s="76"/>
      <c r="AR26" s="75"/>
      <c r="AS26" s="76"/>
      <c r="AT26" s="77"/>
      <c r="AU26" s="78"/>
      <c r="AV26" s="79"/>
      <c r="AW26" s="80"/>
    </row>
    <row r="27" spans="2:49" ht="19.95" customHeight="1" x14ac:dyDescent="0.45">
      <c r="B27" s="12">
        <v>18</v>
      </c>
      <c r="C27" s="62"/>
      <c r="D27" s="62"/>
      <c r="E27" s="62"/>
      <c r="F27" s="62"/>
      <c r="G27" s="62"/>
      <c r="H27" s="63"/>
      <c r="I27" s="64"/>
      <c r="J27" s="44"/>
      <c r="K27" s="65"/>
      <c r="L27" s="45">
        <f t="shared" si="12"/>
        <v>0</v>
      </c>
      <c r="M27" s="66">
        <f t="shared" si="3"/>
        <v>0</v>
      </c>
      <c r="N27" s="44"/>
      <c r="O27" s="65"/>
      <c r="P27" s="65"/>
      <c r="Q27" s="65"/>
      <c r="R27" s="65"/>
      <c r="S27" s="65"/>
      <c r="T27" s="65"/>
      <c r="U27" s="67"/>
      <c r="V27" s="68">
        <f t="shared" si="13"/>
        <v>0</v>
      </c>
      <c r="W27" s="68">
        <f t="shared" si="14"/>
        <v>0</v>
      </c>
      <c r="X27" s="69"/>
      <c r="Y27" s="70"/>
      <c r="Z27" s="70"/>
      <c r="AA27" s="70"/>
      <c r="AB27" s="70"/>
      <c r="AC27" s="70"/>
      <c r="AD27" s="71"/>
      <c r="AE27" s="72" t="str">
        <f t="shared" si="6"/>
        <v/>
      </c>
      <c r="AF27" s="73" t="str">
        <f t="shared" si="1"/>
        <v/>
      </c>
      <c r="AG27" s="73" t="str">
        <f t="shared" si="7"/>
        <v/>
      </c>
      <c r="AH27" s="73" t="str">
        <f t="shared" si="8"/>
        <v/>
      </c>
      <c r="AI27" s="73" t="str">
        <f t="shared" si="9"/>
        <v/>
      </c>
      <c r="AJ27" s="73" t="str">
        <f t="shared" si="10"/>
        <v/>
      </c>
      <c r="AK27" s="74">
        <f t="shared" si="11"/>
        <v>0</v>
      </c>
      <c r="AL27" s="75"/>
      <c r="AM27" s="76"/>
      <c r="AN27" s="75"/>
      <c r="AO27" s="76"/>
      <c r="AP27" s="75"/>
      <c r="AQ27" s="76"/>
      <c r="AR27" s="75"/>
      <c r="AS27" s="76"/>
      <c r="AT27" s="77"/>
      <c r="AU27" s="78"/>
      <c r="AV27" s="79"/>
      <c r="AW27" s="80"/>
    </row>
    <row r="28" spans="2:49" ht="19.95" customHeight="1" x14ac:dyDescent="0.45">
      <c r="B28" s="12">
        <v>17</v>
      </c>
      <c r="C28" s="81"/>
      <c r="D28" s="81"/>
      <c r="E28" s="81"/>
      <c r="F28" s="81"/>
      <c r="G28" s="81"/>
      <c r="H28" s="82"/>
      <c r="I28" s="83"/>
      <c r="J28" s="44"/>
      <c r="K28" s="84"/>
      <c r="L28" s="45">
        <f t="shared" si="12"/>
        <v>0</v>
      </c>
      <c r="M28" s="66">
        <f t="shared" si="3"/>
        <v>0</v>
      </c>
      <c r="N28" s="44"/>
      <c r="O28" s="84"/>
      <c r="P28" s="84"/>
      <c r="Q28" s="84"/>
      <c r="R28" s="84"/>
      <c r="S28" s="84"/>
      <c r="T28" s="84"/>
      <c r="U28" s="85"/>
      <c r="V28" s="68">
        <f t="shared" si="13"/>
        <v>0</v>
      </c>
      <c r="W28" s="68">
        <f t="shared" si="14"/>
        <v>0</v>
      </c>
      <c r="X28" s="86"/>
      <c r="Y28" s="87"/>
      <c r="Z28" s="87"/>
      <c r="AA28" s="87"/>
      <c r="AB28" s="87"/>
      <c r="AC28" s="87"/>
      <c r="AD28" s="88"/>
      <c r="AE28" s="72" t="str">
        <f t="shared" si="6"/>
        <v/>
      </c>
      <c r="AF28" s="73" t="str">
        <f t="shared" si="1"/>
        <v/>
      </c>
      <c r="AG28" s="73" t="str">
        <f t="shared" si="7"/>
        <v/>
      </c>
      <c r="AH28" s="73" t="str">
        <f t="shared" si="8"/>
        <v/>
      </c>
      <c r="AI28" s="73" t="str">
        <f t="shared" si="9"/>
        <v/>
      </c>
      <c r="AJ28" s="73" t="str">
        <f t="shared" si="10"/>
        <v/>
      </c>
      <c r="AK28" s="74">
        <f t="shared" si="11"/>
        <v>0</v>
      </c>
      <c r="AL28" s="75"/>
      <c r="AM28" s="76"/>
      <c r="AN28" s="75"/>
      <c r="AO28" s="76"/>
      <c r="AP28" s="75"/>
      <c r="AQ28" s="76"/>
      <c r="AR28" s="75"/>
      <c r="AS28" s="76"/>
      <c r="AT28" s="77"/>
      <c r="AU28" s="78"/>
      <c r="AV28" s="79"/>
      <c r="AW28" s="80"/>
    </row>
    <row r="29" spans="2:49" ht="23.4" customHeight="1" x14ac:dyDescent="0.45">
      <c r="B29" s="12">
        <v>18</v>
      </c>
      <c r="C29" s="62"/>
      <c r="D29" s="62"/>
      <c r="E29" s="62"/>
      <c r="F29" s="62"/>
      <c r="G29" s="62"/>
      <c r="H29" s="63"/>
      <c r="I29" s="64"/>
      <c r="J29" s="44"/>
      <c r="K29" s="65"/>
      <c r="L29" s="45">
        <f t="shared" si="12"/>
        <v>0</v>
      </c>
      <c r="M29" s="66">
        <f t="shared" si="3"/>
        <v>0</v>
      </c>
      <c r="N29" s="44"/>
      <c r="O29" s="65"/>
      <c r="P29" s="65"/>
      <c r="Q29" s="65"/>
      <c r="R29" s="65"/>
      <c r="S29" s="65"/>
      <c r="T29" s="65"/>
      <c r="U29" s="67"/>
      <c r="V29" s="68">
        <f t="shared" si="13"/>
        <v>0</v>
      </c>
      <c r="W29" s="68">
        <f t="shared" si="14"/>
        <v>0</v>
      </c>
      <c r="X29" s="69"/>
      <c r="Y29" s="70"/>
      <c r="Z29" s="70"/>
      <c r="AA29" s="70"/>
      <c r="AB29" s="70"/>
      <c r="AC29" s="70"/>
      <c r="AD29" s="71"/>
      <c r="AE29" s="72" t="str">
        <f t="shared" si="6"/>
        <v/>
      </c>
      <c r="AF29" s="73" t="str">
        <f t="shared" si="1"/>
        <v/>
      </c>
      <c r="AG29" s="73" t="str">
        <f t="shared" si="7"/>
        <v/>
      </c>
      <c r="AH29" s="73" t="str">
        <f t="shared" si="8"/>
        <v/>
      </c>
      <c r="AI29" s="73" t="str">
        <f t="shared" si="9"/>
        <v/>
      </c>
      <c r="AJ29" s="73" t="str">
        <f t="shared" si="10"/>
        <v/>
      </c>
      <c r="AK29" s="74">
        <f t="shared" si="11"/>
        <v>0</v>
      </c>
      <c r="AL29" s="75"/>
      <c r="AM29" s="76"/>
      <c r="AN29" s="75"/>
      <c r="AO29" s="76"/>
      <c r="AP29" s="75"/>
      <c r="AQ29" s="76"/>
      <c r="AR29" s="75"/>
      <c r="AS29" s="76"/>
      <c r="AT29" s="77"/>
      <c r="AU29" s="78"/>
      <c r="AV29" s="79"/>
      <c r="AW29" s="80"/>
    </row>
    <row r="30" spans="2:49" ht="19.95" customHeight="1" x14ac:dyDescent="0.45">
      <c r="B30" s="12">
        <v>19</v>
      </c>
      <c r="C30" s="81"/>
      <c r="D30" s="81"/>
      <c r="E30" s="81"/>
      <c r="F30" s="81"/>
      <c r="G30" s="81"/>
      <c r="H30" s="82"/>
      <c r="I30" s="83"/>
      <c r="J30" s="44"/>
      <c r="K30" s="84"/>
      <c r="L30" s="45">
        <f t="shared" si="12"/>
        <v>0</v>
      </c>
      <c r="M30" s="66">
        <f t="shared" si="3"/>
        <v>0</v>
      </c>
      <c r="N30" s="44"/>
      <c r="O30" s="84"/>
      <c r="P30" s="84"/>
      <c r="Q30" s="84"/>
      <c r="R30" s="84"/>
      <c r="S30" s="84"/>
      <c r="T30" s="84"/>
      <c r="U30" s="85"/>
      <c r="V30" s="68">
        <f t="shared" si="13"/>
        <v>0</v>
      </c>
      <c r="W30" s="68">
        <f t="shared" si="14"/>
        <v>0</v>
      </c>
      <c r="X30" s="86"/>
      <c r="Y30" s="87"/>
      <c r="Z30" s="87"/>
      <c r="AA30" s="87"/>
      <c r="AB30" s="87"/>
      <c r="AC30" s="87"/>
      <c r="AD30" s="88"/>
      <c r="AE30" s="72" t="str">
        <f t="shared" si="6"/>
        <v/>
      </c>
      <c r="AF30" s="73" t="str">
        <f t="shared" si="1"/>
        <v/>
      </c>
      <c r="AG30" s="73" t="str">
        <f t="shared" si="7"/>
        <v/>
      </c>
      <c r="AH30" s="73" t="str">
        <f t="shared" si="8"/>
        <v/>
      </c>
      <c r="AI30" s="73" t="str">
        <f t="shared" si="9"/>
        <v/>
      </c>
      <c r="AJ30" s="73" t="str">
        <f t="shared" si="10"/>
        <v/>
      </c>
      <c r="AK30" s="74">
        <f t="shared" si="11"/>
        <v>0</v>
      </c>
      <c r="AL30" s="75"/>
      <c r="AM30" s="76"/>
      <c r="AN30" s="75"/>
      <c r="AO30" s="76"/>
      <c r="AP30" s="75"/>
      <c r="AQ30" s="76"/>
      <c r="AR30" s="75"/>
      <c r="AS30" s="76"/>
      <c r="AT30" s="77"/>
      <c r="AU30" s="78"/>
      <c r="AV30" s="79"/>
      <c r="AW30" s="80"/>
    </row>
    <row r="31" spans="2:49" ht="23.4" customHeight="1" thickBot="1" x14ac:dyDescent="0.5">
      <c r="B31" s="12">
        <v>20</v>
      </c>
      <c r="C31" s="62"/>
      <c r="D31" s="62"/>
      <c r="E31" s="62"/>
      <c r="F31" s="62"/>
      <c r="G31" s="62"/>
      <c r="H31" s="63"/>
      <c r="I31" s="64"/>
      <c r="J31" s="65"/>
      <c r="K31" s="65"/>
      <c r="L31" s="45">
        <f t="shared" si="12"/>
        <v>0</v>
      </c>
      <c r="M31" s="66">
        <f t="shared" si="3"/>
        <v>0</v>
      </c>
      <c r="N31" s="65"/>
      <c r="O31" s="65"/>
      <c r="P31" s="65"/>
      <c r="Q31" s="65"/>
      <c r="R31" s="65"/>
      <c r="S31" s="65"/>
      <c r="T31" s="65"/>
      <c r="U31" s="67"/>
      <c r="V31" s="68">
        <f t="shared" si="13"/>
        <v>0</v>
      </c>
      <c r="W31" s="68">
        <f t="shared" si="14"/>
        <v>0</v>
      </c>
      <c r="X31" s="69"/>
      <c r="Y31" s="70"/>
      <c r="Z31" s="70"/>
      <c r="AA31" s="70"/>
      <c r="AB31" s="70"/>
      <c r="AC31" s="70"/>
      <c r="AD31" s="71"/>
      <c r="AE31" s="72" t="str">
        <f t="shared" si="6"/>
        <v/>
      </c>
      <c r="AF31" s="73" t="str">
        <f t="shared" si="1"/>
        <v/>
      </c>
      <c r="AG31" s="73" t="str">
        <f t="shared" si="7"/>
        <v/>
      </c>
      <c r="AH31" s="73" t="str">
        <f t="shared" si="8"/>
        <v/>
      </c>
      <c r="AI31" s="73" t="str">
        <f t="shared" si="9"/>
        <v/>
      </c>
      <c r="AJ31" s="73" t="str">
        <f t="shared" si="10"/>
        <v/>
      </c>
      <c r="AK31" s="74">
        <f t="shared" si="11"/>
        <v>0</v>
      </c>
      <c r="AL31" s="75"/>
      <c r="AM31" s="76"/>
      <c r="AN31" s="75"/>
      <c r="AO31" s="76"/>
      <c r="AP31" s="75"/>
      <c r="AQ31" s="76"/>
      <c r="AR31" s="75"/>
      <c r="AS31" s="76"/>
      <c r="AT31" s="77"/>
      <c r="AU31" s="78"/>
      <c r="AV31" s="79"/>
      <c r="AW31" s="80"/>
    </row>
    <row r="32" spans="2:49" ht="23.4" customHeight="1" thickBot="1" x14ac:dyDescent="0.5">
      <c r="B32" s="99"/>
      <c r="C32" s="99"/>
      <c r="D32" s="100"/>
      <c r="E32" s="101"/>
      <c r="F32" s="101"/>
      <c r="G32" s="101"/>
      <c r="H32" s="102"/>
      <c r="I32" s="102"/>
      <c r="J32" s="103">
        <f>COUNTIF(J10:J31,$J$5)</f>
        <v>0</v>
      </c>
      <c r="K32" s="104">
        <f>COUNTIF(K10:K31,$K$5)</f>
        <v>0</v>
      </c>
      <c r="L32" s="105">
        <f>SUM(L10:L31)</f>
        <v>0</v>
      </c>
      <c r="M32" s="105">
        <f>SUM(M10:M31)</f>
        <v>0</v>
      </c>
      <c r="N32" s="106">
        <f t="shared" ref="N32:U32" si="15">COUNTIF(N18:N31,$M$5)</f>
        <v>0</v>
      </c>
      <c r="O32" s="106">
        <f t="shared" si="15"/>
        <v>0</v>
      </c>
      <c r="P32" s="106">
        <f t="shared" si="15"/>
        <v>0</v>
      </c>
      <c r="Q32" s="106">
        <f t="shared" si="15"/>
        <v>0</v>
      </c>
      <c r="R32" s="106">
        <f t="shared" si="15"/>
        <v>0</v>
      </c>
      <c r="S32" s="106">
        <f t="shared" si="15"/>
        <v>0</v>
      </c>
      <c r="T32" s="106">
        <f t="shared" si="15"/>
        <v>0</v>
      </c>
      <c r="U32" s="107">
        <f t="shared" si="15"/>
        <v>0</v>
      </c>
      <c r="V32" s="108">
        <f>SUM(V10:V31)</f>
        <v>0</v>
      </c>
      <c r="W32" s="108">
        <f>SUM(W10:W31)</f>
        <v>0</v>
      </c>
      <c r="X32" s="107">
        <f t="shared" ref="X32:AD32" si="16">COUNTIF(X10:X31,$M$5)</f>
        <v>0</v>
      </c>
      <c r="Y32" s="107">
        <f t="shared" si="16"/>
        <v>0</v>
      </c>
      <c r="Z32" s="107">
        <f t="shared" si="16"/>
        <v>0</v>
      </c>
      <c r="AA32" s="107">
        <f t="shared" si="16"/>
        <v>0</v>
      </c>
      <c r="AB32" s="107">
        <f t="shared" si="16"/>
        <v>0</v>
      </c>
      <c r="AC32" s="107">
        <f t="shared" si="16"/>
        <v>0</v>
      </c>
      <c r="AD32" s="107">
        <f t="shared" si="16"/>
        <v>0</v>
      </c>
      <c r="AE32" s="109">
        <f t="shared" ref="AE32:AK32" si="17">SUM(AE10:AE31)</f>
        <v>0</v>
      </c>
      <c r="AF32" s="110">
        <f t="shared" si="17"/>
        <v>0</v>
      </c>
      <c r="AG32" s="110">
        <f t="shared" si="17"/>
        <v>0</v>
      </c>
      <c r="AH32" s="110">
        <f t="shared" si="17"/>
        <v>0</v>
      </c>
      <c r="AI32" s="110">
        <f t="shared" si="17"/>
        <v>0</v>
      </c>
      <c r="AJ32" s="110">
        <f t="shared" si="17"/>
        <v>0</v>
      </c>
      <c r="AK32" s="111">
        <f t="shared" si="17"/>
        <v>0</v>
      </c>
    </row>
    <row r="33" spans="3:49" ht="28.8" x14ac:dyDescent="0.45">
      <c r="E33" s="112"/>
      <c r="F33" s="112"/>
      <c r="H33" s="113"/>
      <c r="I33" s="113"/>
      <c r="AE33" s="114"/>
      <c r="AF33" s="13"/>
      <c r="AG33" s="13"/>
      <c r="AH33" s="115"/>
    </row>
    <row r="34" spans="3:49" x14ac:dyDescent="0.45">
      <c r="C34" s="116"/>
      <c r="E34" s="112"/>
      <c r="F34" s="112"/>
      <c r="H34" s="113"/>
      <c r="I34" s="113"/>
      <c r="K34" s="4" t="s">
        <v>62</v>
      </c>
      <c r="Z34" s="181" t="s">
        <v>46</v>
      </c>
      <c r="AA34" s="182"/>
      <c r="AB34" s="182"/>
      <c r="AC34" s="182"/>
      <c r="AD34" s="183"/>
      <c r="AE34" s="13"/>
      <c r="AF34" s="13"/>
      <c r="AG34" s="13"/>
    </row>
    <row r="35" spans="3:49" ht="22.2" customHeight="1" x14ac:dyDescent="0.45">
      <c r="E35" s="112"/>
      <c r="F35" s="112"/>
      <c r="K35" s="117" t="s">
        <v>15</v>
      </c>
      <c r="L35" s="193" t="e">
        <f>$L$32/($J$32+$K$32)</f>
        <v>#DIV/0!</v>
      </c>
      <c r="M35" s="194"/>
      <c r="N35" s="118" t="s">
        <v>16</v>
      </c>
      <c r="O35" s="119"/>
      <c r="P35" s="119"/>
      <c r="Q35" s="119"/>
      <c r="R35" s="119"/>
      <c r="S35" s="119"/>
      <c r="T35" s="120"/>
      <c r="U35" s="121"/>
      <c r="Z35" s="184"/>
      <c r="AA35" s="185"/>
      <c r="AB35" s="185"/>
      <c r="AC35" s="185"/>
      <c r="AD35" s="186"/>
      <c r="AF35" s="195" t="s">
        <v>37</v>
      </c>
      <c r="AG35" s="196"/>
      <c r="AH35" s="197">
        <f>AK32</f>
        <v>0</v>
      </c>
      <c r="AI35" s="198"/>
      <c r="AJ35" s="122" t="s">
        <v>20</v>
      </c>
      <c r="AK35" s="123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</row>
    <row r="36" spans="3:49" ht="27" customHeight="1" x14ac:dyDescent="0.45">
      <c r="E36" s="112"/>
      <c r="F36" s="112"/>
      <c r="H36" s="112"/>
      <c r="I36" s="112"/>
      <c r="K36" s="124" t="s">
        <v>47</v>
      </c>
      <c r="L36" s="134">
        <v>0.7</v>
      </c>
      <c r="M36" s="135"/>
      <c r="N36" s="118" t="s">
        <v>18</v>
      </c>
      <c r="O36" s="119"/>
      <c r="P36" s="119"/>
      <c r="Q36" s="119"/>
      <c r="R36" s="119"/>
      <c r="S36" s="119"/>
      <c r="T36" s="120"/>
      <c r="U36" s="121"/>
      <c r="Z36" s="184"/>
      <c r="AA36" s="185"/>
      <c r="AB36" s="185"/>
      <c r="AC36" s="185"/>
      <c r="AD36" s="186"/>
      <c r="AF36" s="195" t="s">
        <v>36</v>
      </c>
      <c r="AG36" s="196"/>
      <c r="AH36" s="197">
        <f>ROUNDDOWN(AH35*0.1,0)</f>
        <v>0</v>
      </c>
      <c r="AI36" s="199"/>
      <c r="AJ36" s="122" t="s">
        <v>20</v>
      </c>
      <c r="AK36" s="123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</row>
    <row r="37" spans="3:49" ht="22.2" customHeight="1" x14ac:dyDescent="0.45">
      <c r="E37" s="112"/>
      <c r="F37" s="112"/>
      <c r="H37" s="112"/>
      <c r="I37" s="112"/>
      <c r="K37" s="125" t="s">
        <v>19</v>
      </c>
      <c r="L37" s="126" t="e">
        <f>IF((AND(L35&gt;=0.35,L36&gt;=0.7))=TRUE,10000,0)</f>
        <v>#DIV/0!</v>
      </c>
      <c r="M37" s="127" t="s">
        <v>20</v>
      </c>
      <c r="N37" s="128" t="s">
        <v>63</v>
      </c>
      <c r="O37" s="129"/>
      <c r="P37" s="129"/>
      <c r="Q37" s="129"/>
      <c r="R37" s="129"/>
      <c r="S37" s="129"/>
      <c r="T37" s="129"/>
      <c r="U37" s="121"/>
      <c r="Z37" s="184"/>
      <c r="AA37" s="185"/>
      <c r="AB37" s="185"/>
      <c r="AC37" s="185"/>
      <c r="AD37" s="186"/>
      <c r="AE37" s="130"/>
      <c r="AF37" s="195" t="s">
        <v>38</v>
      </c>
      <c r="AG37" s="196"/>
      <c r="AH37" s="200">
        <f>AH35+AH36</f>
        <v>0</v>
      </c>
      <c r="AI37" s="201"/>
      <c r="AJ37" s="131" t="s">
        <v>20</v>
      </c>
    </row>
    <row r="38" spans="3:49" x14ac:dyDescent="0.45">
      <c r="E38" s="112"/>
      <c r="F38" s="112"/>
      <c r="H38" s="112"/>
      <c r="I38" s="112"/>
      <c r="K38" s="4" t="s">
        <v>64</v>
      </c>
      <c r="Z38" s="187"/>
      <c r="AA38" s="188"/>
      <c r="AB38" s="188"/>
      <c r="AC38" s="188"/>
      <c r="AD38" s="189"/>
    </row>
    <row r="39" spans="3:49" ht="21" customHeight="1" x14ac:dyDescent="0.45">
      <c r="K39" s="117" t="s">
        <v>15</v>
      </c>
      <c r="L39" s="193" t="e">
        <f>$V$32/($J$32+$K$32)</f>
        <v>#DIV/0!</v>
      </c>
      <c r="M39" s="194"/>
      <c r="N39" s="132" t="s">
        <v>16</v>
      </c>
      <c r="O39" s="119"/>
      <c r="P39" s="119"/>
      <c r="Q39" s="119"/>
      <c r="R39" s="119"/>
      <c r="S39" s="119"/>
      <c r="T39" s="120"/>
      <c r="U39" s="121"/>
      <c r="Z39" s="190"/>
      <c r="AA39" s="191"/>
      <c r="AB39" s="191"/>
      <c r="AC39" s="191"/>
      <c r="AD39" s="192"/>
    </row>
    <row r="40" spans="3:49" ht="36" x14ac:dyDescent="0.45">
      <c r="K40" s="117" t="s">
        <v>47</v>
      </c>
      <c r="L40" s="134">
        <v>0.7</v>
      </c>
      <c r="M40" s="135"/>
      <c r="N40" s="132" t="s">
        <v>18</v>
      </c>
      <c r="O40" s="119"/>
      <c r="P40" s="119"/>
      <c r="Q40" s="119"/>
      <c r="R40" s="119"/>
      <c r="S40" s="119"/>
      <c r="T40" s="120"/>
      <c r="U40" s="121"/>
    </row>
    <row r="41" spans="3:49" ht="25.8" customHeight="1" x14ac:dyDescent="0.45">
      <c r="K41" s="117" t="s">
        <v>19</v>
      </c>
      <c r="L41" s="126" t="e">
        <f>IF((AND(L39&gt;=0.5,L40&gt;=0.7))=TRUE,10000,0)</f>
        <v>#DIV/0!</v>
      </c>
      <c r="M41" s="127" t="s">
        <v>20</v>
      </c>
      <c r="N41" s="133" t="s">
        <v>65</v>
      </c>
      <c r="O41" s="129"/>
      <c r="P41" s="129"/>
      <c r="Q41" s="129"/>
      <c r="R41" s="129"/>
      <c r="S41" s="129"/>
      <c r="T41" s="129"/>
      <c r="U41" s="121"/>
    </row>
  </sheetData>
  <mergeCells count="45">
    <mergeCell ref="Z34:AD39"/>
    <mergeCell ref="L35:M35"/>
    <mergeCell ref="AF35:AG35"/>
    <mergeCell ref="AH35:AI35"/>
    <mergeCell ref="L36:M36"/>
    <mergeCell ref="AF36:AG36"/>
    <mergeCell ref="AH36:AI36"/>
    <mergeCell ref="AF37:AG37"/>
    <mergeCell ref="AH37:AI37"/>
    <mergeCell ref="L39:M39"/>
    <mergeCell ref="AS7:AS9"/>
    <mergeCell ref="AT7:AT9"/>
    <mergeCell ref="AU7:AU9"/>
    <mergeCell ref="AV7:AV9"/>
    <mergeCell ref="AW7:AW9"/>
    <mergeCell ref="AN7:AN9"/>
    <mergeCell ref="AO7:AO9"/>
    <mergeCell ref="AP7:AP9"/>
    <mergeCell ref="AQ7:AQ9"/>
    <mergeCell ref="AR7:AR9"/>
    <mergeCell ref="AE3:AW3"/>
    <mergeCell ref="AL4:AW4"/>
    <mergeCell ref="AE5:AK6"/>
    <mergeCell ref="AL5:AM5"/>
    <mergeCell ref="AN5:AO5"/>
    <mergeCell ref="AP5:AQ5"/>
    <mergeCell ref="AR5:AS5"/>
    <mergeCell ref="AT5:AU5"/>
    <mergeCell ref="AV5:AW5"/>
    <mergeCell ref="L40:M40"/>
    <mergeCell ref="C4:U4"/>
    <mergeCell ref="AE7:AK7"/>
    <mergeCell ref="AL7:AL9"/>
    <mergeCell ref="AM7:AM9"/>
    <mergeCell ref="AE8:AG8"/>
    <mergeCell ref="J6:K6"/>
    <mergeCell ref="N6:U6"/>
    <mergeCell ref="C7:C9"/>
    <mergeCell ref="D7:D9"/>
    <mergeCell ref="J7:J9"/>
    <mergeCell ref="K7:K9"/>
    <mergeCell ref="L7:AD7"/>
    <mergeCell ref="L8:U8"/>
    <mergeCell ref="V8:AD8"/>
    <mergeCell ref="AH8:AJ8"/>
  </mergeCells>
  <phoneticPr fontId="2"/>
  <dataValidations count="5">
    <dataValidation type="list" allowBlank="1" showInputMessage="1" showErrorMessage="1" sqref="K10:K31" xr:uid="{D65AB70F-503A-4A69-8717-8B3AB868FB6C}">
      <formula1>$K$5:$K$6</formula1>
    </dataValidation>
    <dataValidation type="list" allowBlank="1" showInputMessage="1" showErrorMessage="1" sqref="J10:J31" xr:uid="{0F8FC626-BBEF-4A22-9CD2-1B91E9FEEA86}">
      <formula1>$J$5:$J$6</formula1>
    </dataValidation>
    <dataValidation type="list" allowBlank="1" showInputMessage="1" showErrorMessage="1" sqref="X10:AD31 N10:U31" xr:uid="{EB41972F-D4FF-43C9-A9B2-807DAA56F323}">
      <formula1>$M$5:$M$6</formula1>
    </dataValidation>
    <dataValidation type="list" allowBlank="1" showInputMessage="1" showErrorMessage="1" sqref="AX18 D6:D8 D39:D65538 D32 AX10" xr:uid="{A57C9035-E6D8-4306-B5E8-5D15493FB8DF}">
      <formula1>#REF!</formula1>
    </dataValidation>
    <dataValidation type="list" allowBlank="1" showInputMessage="1" showErrorMessage="1" sqref="D10:D31" xr:uid="{7B382F46-E596-4D2C-9B3A-E441787DBDC2}">
      <formula1>$D$5:$D$6</formula1>
    </dataValidation>
  </dataValidations>
  <pageMargins left="0.25" right="0.25" top="0.75" bottom="0.75" header="0.3" footer="0.3"/>
  <pageSetup paperSize="8"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算定シート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2024-11-28T00:48:29Z</dcterms:created>
  <dcterms:modified xsi:type="dcterms:W3CDTF">2025-04-22T06:35:31Z</dcterms:modified>
</cp:coreProperties>
</file>