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L:\☆☆コロナウイルス情報共有フォルダ☆☆\10 各課フォルダ\05 長寿介護課\サービス提供体制確保事業\R5\県要綱等\★ＨＰ掲載\231000_HP掲載用データ\★エクセル関数挿入版\"/>
    </mc:Choice>
  </mc:AlternateContent>
  <xr:revisionPtr revIDLastSave="0" documentId="13_ncr:1_{CDA4624D-CF69-4C64-A5A8-64BE769FA0CD}" xr6:coauthVersionLast="47" xr6:coauthVersionMax="47" xr10:uidLastSave="{00000000-0000-0000-0000-000000000000}"/>
  <bookViews>
    <workbookView xWindow="-108" yWindow="-108" windowWidth="23256" windowHeight="12576" tabRatio="770" xr2:uid="{00000000-000D-0000-FFFF-FFFF00000000}"/>
  </bookViews>
  <sheets>
    <sheet name="基本データ入力" sheetId="32" r:id="rId1"/>
    <sheet name="個別協議様式(R5.10.1以降分)" sheetId="24" r:id="rId2"/>
    <sheet name="【非表示】基準額" sheetId="19" state="hidden" r:id="rId3"/>
    <sheet name="記載例" sheetId="20" r:id="rId4"/>
    <sheet name="施設内療養チェックリスト(別紙3)" sheetId="33" r:id="rId5"/>
    <sheet name="感染発生の経緯" sheetId="34" r:id="rId6"/>
    <sheet name="領収書等明細" sheetId="35" r:id="rId7"/>
    <sheet name="割増賃金・手当明細" sheetId="36" r:id="rId8"/>
    <sheet name="施設内療養一覧表" sheetId="37" r:id="rId9"/>
    <sheet name="参照" sheetId="7" state="hidden" r:id="rId10"/>
  </sheets>
  <externalReferences>
    <externalReference r:id="rId11"/>
  </externalReferences>
  <definedNames>
    <definedName name="_xlnm._FilterDatabase" localSheetId="0" hidden="1">基本データ入力!$B$10:$F$32</definedName>
    <definedName name="_xlnm.Print_Area" localSheetId="2">【非表示】基準額!$A$1:$Q$38</definedName>
    <definedName name="_xlnm.Print_Area" localSheetId="7">割増賃金・手当明細!$A$1:$I$50</definedName>
    <definedName name="_xlnm.Print_Area" localSheetId="5">感染発生の経緯!$A$1:$G$35</definedName>
    <definedName name="_xlnm.Print_Area" localSheetId="0">基本データ入力!$A$1:$F$35</definedName>
    <definedName name="_xlnm.Print_Area" localSheetId="3">記載例!$A$1:$AL$25</definedName>
    <definedName name="_xlnm.Print_Area" localSheetId="1">'個別協議様式(R5.10.1以降分)'!$A$1:$AI$36</definedName>
    <definedName name="_xlnm.Print_Area" localSheetId="4">'施設内療養チェックリスト(別紙3)'!$A$1:$AJ$29</definedName>
    <definedName name="_xlnm.Print_Area" localSheetId="8">施設内療養一覧表!$A$1:$AR$45</definedName>
    <definedName name="_xlnm.Print_Area" localSheetId="6">領収書等明細!$A$1:$I$61</definedName>
    <definedName name="Z_0013D02D_7229_42E9_BC29_9561B8875AB4_.wvu.Cols" localSheetId="2" hidden="1">【非表示】基準額!#REF!</definedName>
    <definedName name="Z_0013D02D_7229_42E9_BC29_9561B8875AB4_.wvu.PrintArea" localSheetId="2" hidden="1">【非表示】基準額!$A$2:$E$38</definedName>
    <definedName name="まるばつ">[1]リスト・集計用!$A$2:$A$3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 i="37" l="1"/>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N6" i="24"/>
  <c r="E27" i="24"/>
  <c r="S31" i="24"/>
  <c r="S30" i="24"/>
  <c r="S29" i="24"/>
  <c r="S28" i="24"/>
  <c r="E31" i="24"/>
  <c r="E30" i="24"/>
  <c r="E29" i="24"/>
  <c r="E28" i="24"/>
  <c r="S27" i="24"/>
  <c r="T28" i="33"/>
  <c r="P27" i="33"/>
  <c r="C27" i="33"/>
  <c r="F3" i="35"/>
  <c r="E3" i="36"/>
  <c r="H43" i="37"/>
  <c r="AO1" i="37"/>
  <c r="AQ42" i="37"/>
  <c r="AQ41" i="37"/>
  <c r="AQ40" i="37"/>
  <c r="AQ39" i="37"/>
  <c r="AQ38" i="37"/>
  <c r="AQ37" i="37"/>
  <c r="AQ36" i="37"/>
  <c r="AQ35" i="37"/>
  <c r="AQ34" i="37"/>
  <c r="AQ33" i="37"/>
  <c r="AQ32" i="37"/>
  <c r="AQ31" i="37"/>
  <c r="AQ30" i="37"/>
  <c r="AQ29" i="37"/>
  <c r="AQ28" i="37"/>
  <c r="AQ27" i="37"/>
  <c r="AQ26" i="37"/>
  <c r="AQ25" i="37"/>
  <c r="AQ24" i="37"/>
  <c r="AQ23" i="37"/>
  <c r="AQ22" i="37"/>
  <c r="AQ21" i="37"/>
  <c r="AQ20" i="37"/>
  <c r="AQ19" i="37"/>
  <c r="AQ18" i="37"/>
  <c r="AQ17" i="37"/>
  <c r="AQ16" i="37"/>
  <c r="AQ15" i="37"/>
  <c r="AQ14" i="37"/>
  <c r="AU13" i="37"/>
  <c r="AQ13" i="37"/>
  <c r="AQ12" i="37"/>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I8" i="36"/>
  <c r="I18" i="35"/>
  <c r="I17" i="35"/>
  <c r="I16" i="35"/>
  <c r="L15" i="35"/>
  <c r="I15" i="35"/>
  <c r="L14" i="35"/>
  <c r="I14" i="35"/>
  <c r="L13" i="35"/>
  <c r="I13" i="35"/>
  <c r="L12" i="35"/>
  <c r="I12" i="35"/>
  <c r="L11" i="35"/>
  <c r="I11" i="35"/>
  <c r="I10" i="35"/>
  <c r="I9" i="35"/>
  <c r="I8" i="35"/>
  <c r="I7" i="35"/>
  <c r="F34" i="34"/>
  <c r="E34" i="34"/>
  <c r="F18" i="34"/>
  <c r="E18" i="34"/>
  <c r="AE44" i="37" l="1"/>
  <c r="O44" i="37"/>
  <c r="AH43" i="37"/>
  <c r="J43" i="37"/>
  <c r="AD44" i="37"/>
  <c r="N44" i="37"/>
  <c r="AO43" i="37"/>
  <c r="Y43" i="37"/>
  <c r="I43" i="37"/>
  <c r="G43" i="37"/>
  <c r="AJ44" i="37"/>
  <c r="AB44" i="37"/>
  <c r="T44" i="37"/>
  <c r="L44" i="37"/>
  <c r="AM43" i="37"/>
  <c r="AE43" i="37"/>
  <c r="W43" i="37"/>
  <c r="O43" i="37"/>
  <c r="AI44" i="37"/>
  <c r="K44" i="37"/>
  <c r="AD43" i="37"/>
  <c r="N43" i="37"/>
  <c r="AH44" i="37"/>
  <c r="R44" i="37"/>
  <c r="AK43" i="37"/>
  <c r="U43" i="37"/>
  <c r="AO44" i="37"/>
  <c r="AG44" i="37"/>
  <c r="Y44" i="37"/>
  <c r="Q44" i="37"/>
  <c r="I44" i="37"/>
  <c r="AJ43" i="37"/>
  <c r="AB43" i="37"/>
  <c r="T43" i="37"/>
  <c r="L43" i="37"/>
  <c r="G44" i="37"/>
  <c r="AA44" i="37"/>
  <c r="S44" i="37"/>
  <c r="AL43" i="37"/>
  <c r="V43" i="37"/>
  <c r="AP44" i="37"/>
  <c r="Z44" i="37"/>
  <c r="J44" i="37"/>
  <c r="AC43" i="37"/>
  <c r="M43" i="37"/>
  <c r="AN44" i="37"/>
  <c r="AF44" i="37"/>
  <c r="X44" i="37"/>
  <c r="P44" i="37"/>
  <c r="H44" i="37"/>
  <c r="AI43" i="37"/>
  <c r="AA43" i="37"/>
  <c r="S43" i="37"/>
  <c r="K43" i="37"/>
  <c r="AM44" i="37"/>
  <c r="W44" i="37"/>
  <c r="AP43" i="37"/>
  <c r="Z43" i="37"/>
  <c r="R43" i="37"/>
  <c r="AL44" i="37"/>
  <c r="V44" i="37"/>
  <c r="AG43" i="37"/>
  <c r="Q43" i="37"/>
  <c r="AK44" i="37"/>
  <c r="AC44" i="37"/>
  <c r="U44" i="37"/>
  <c r="M44" i="37"/>
  <c r="AN43" i="37"/>
  <c r="AF43" i="37"/>
  <c r="X43" i="37"/>
  <c r="P43" i="37"/>
  <c r="E43" i="37"/>
  <c r="D43" i="37"/>
  <c r="E44" i="37"/>
  <c r="C43" i="37"/>
  <c r="F43" i="37"/>
  <c r="F44" i="37"/>
  <c r="B43" i="37"/>
  <c r="B44" i="37"/>
  <c r="D44" i="37"/>
  <c r="C44" i="37"/>
  <c r="I61" i="35"/>
  <c r="I50" i="36"/>
  <c r="L10" i="36" s="1"/>
  <c r="AL45" i="37" l="1"/>
  <c r="K45" i="37"/>
  <c r="X45" i="37"/>
  <c r="C45" i="37"/>
  <c r="AD45" i="37"/>
  <c r="AE45" i="37"/>
  <c r="V45" i="37"/>
  <c r="AA45" i="37"/>
  <c r="Y45" i="37"/>
  <c r="M45" i="37"/>
  <c r="AF45" i="37"/>
  <c r="N45" i="37"/>
  <c r="O45" i="37"/>
  <c r="AM45" i="37"/>
  <c r="D45" i="37"/>
  <c r="Q45" i="37"/>
  <c r="W45" i="37"/>
  <c r="E45" i="37"/>
  <c r="S45" i="37"/>
  <c r="G45" i="37"/>
  <c r="AC45" i="37"/>
  <c r="AI45" i="37"/>
  <c r="H45" i="37"/>
  <c r="F45" i="37"/>
  <c r="AN45" i="37"/>
  <c r="AK45" i="37"/>
  <c r="T45" i="37"/>
  <c r="R45" i="37"/>
  <c r="AJ45" i="37"/>
  <c r="AB45" i="37"/>
  <c r="AP45" i="37"/>
  <c r="Z45" i="37"/>
  <c r="P45" i="37"/>
  <c r="AQ44" i="37"/>
  <c r="AR44" i="37" s="1"/>
  <c r="L45" i="37"/>
  <c r="AG45" i="37"/>
  <c r="J45" i="37"/>
  <c r="U45" i="37"/>
  <c r="AO45" i="37"/>
  <c r="AH45" i="37"/>
  <c r="I45" i="37"/>
  <c r="AQ43" i="37"/>
  <c r="AR43" i="37" s="1"/>
  <c r="AQ45" i="37" l="1"/>
  <c r="AR45" i="37"/>
  <c r="C12" i="32"/>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S14" i="24" l="1"/>
  <c r="Q14" i="24" s="1"/>
  <c r="M14" i="24"/>
  <c r="Q13" i="24"/>
  <c r="M13" i="24"/>
  <c r="S13" i="24" s="1"/>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A6AB2898-D0A1-43D5-AE4E-E367D5060DA4}">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4BB9F969-1D9A-4129-A49B-4D98573CE5B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鳥越 光</author>
  </authors>
  <commentList>
    <comment ref="C11" authorId="0" shapeId="0" xr:uid="{6E35A2B2-6FA7-458E-A308-EA4FEA715B70}">
      <text>
        <r>
          <rPr>
            <sz val="9"/>
            <color indexed="81"/>
            <rFont val="MS P ゴシック"/>
            <family val="3"/>
            <charset val="128"/>
          </rPr>
          <t>適宜月日を変更ください</t>
        </r>
      </text>
    </comment>
  </commentList>
</comments>
</file>

<file path=xl/sharedStrings.xml><?xml version="1.0" encoding="utf-8"?>
<sst xmlns="http://schemas.openxmlformats.org/spreadsheetml/2006/main" count="575" uniqueCount="373">
  <si>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</si>
  <si>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</si>
  <si>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</si>
  <si>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</si>
  <si>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</si>
  <si>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</si>
  <si>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</si>
  <si>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</si>
  <si>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</si>
  <si>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</si>
  <si>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</si>
  <si>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</si>
  <si>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</si>
  <si>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</si>
  <si>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</si>
  <si>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</si>
  <si>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</si>
  <si>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</si>
  <si>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</si>
  <si>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</si>
  <si>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</si>
  <si>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</si>
  <si>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</si>
  <si>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</si>
  <si>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</si>
  <si>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</si>
  <si>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</si>
  <si>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</si>
  <si>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</si>
  <si>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</si>
  <si>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</si>
  <si>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</si>
  <si>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</si>
  <si>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</si>
  <si>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</si>
  <si>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</si>
  <si>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</si>
  <si>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</si>
  <si>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</si>
  <si>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</si>
  <si>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</si>
  <si>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</si>
  <si>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</si>
  <si>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</si>
  <si>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</si>
  <si>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</si>
  <si>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</si>
  <si>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</si>
  <si>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</si>
  <si>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</si>
  <si>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</si>
  <si>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</si>
  <si>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</si>
  <si>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</si>
  <si>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</si>
  <si>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</si>
  <si>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</si>
  <si>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</si>
  <si>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</si>
  <si>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</si>
  <si>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</si>
  <si>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</si>
  <si>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</si>
  <si>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</si>
  <si>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</si>
  <si>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</si>
  <si>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</si>
  <si>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</si>
  <si>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</si>
  <si>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</si>
  <si>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</si>
  <si>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</si>
  <si>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</si>
  <si>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</si>
  <si>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</si>
  <si>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</si>
  <si>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</si>
  <si>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</si>
  <si>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</si>
  <si>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</si>
  <si>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</si>
  <si>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</si>
  <si>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</si>
  <si>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</si>
  <si>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</si>
  <si>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</si>
  <si>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</si>
  <si>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</si>
  <si>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</si>
  <si>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</si>
  <si>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</si>
  <si>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</si>
  <si>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</si>
  <si>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</si>
  <si>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</si>
  <si>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</si>
  <si>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</si>
  <si>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</si>
  <si>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</si>
  <si>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</si>
  <si>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</si>
  <si>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</si>
  <si>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</si>
  <si>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</si>
  <si>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</si>
  <si>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</si>
  <si>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</si>
  <si>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</si>
  <si>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</si>
  <si>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</si>
  <si>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</si>
  <si>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</si>
  <si>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</si>
  <si>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</si>
  <si>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</si>
  <si>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</si>
  <si>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</si>
  <si>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</si>
  <si>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</si>
  <si>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/定員</t>
    <rPh sb="1" eb="3">
      <t>テイイン</t>
    </rPh>
    <phoneticPr fontId="1"/>
  </si>
  <si>
    <t>介護療養型医療施設</t>
    <phoneticPr fontId="1"/>
  </si>
  <si>
    <t>介護医療院</t>
    <phoneticPr fontId="1"/>
  </si>
  <si>
    <t>/事業所</t>
    <rPh sb="1" eb="4">
      <t>ジギョウショ</t>
    </rPh>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</si>
  <si>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</si>
  <si>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</si>
  <si>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</si>
  <si>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</si>
  <si>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</si>
  <si>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</si>
  <si>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</si>
  <si>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</si>
  <si>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</si>
  <si>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</si>
  <si>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認知症対応型通所介護事業所</t>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</si>
  <si>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</si>
  <si>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</si>
  <si>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</si>
  <si>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</si>
  <si>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</si>
  <si>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</si>
  <si>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</si>
  <si>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28"/>
  </si>
  <si>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</si>
  <si>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</si>
  <si>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</si>
  <si>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</si>
  <si>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</si>
  <si>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</si>
  <si>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</si>
  <si>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</si>
  <si>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</si>
  <si>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</si>
  <si>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</si>
  <si>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</si>
  <si>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</si>
  <si>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</si>
  <si>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</si>
  <si>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</si>
  <si>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</si>
  <si>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</si>
  <si>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</si>
  <si>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</si>
  <si>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</si>
  <si>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</si>
  <si>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</si>
  <si>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</si>
  <si>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</si>
  <si>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</si>
  <si>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</si>
  <si>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</si>
  <si>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</si>
  <si>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</si>
  <si>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</si>
  <si>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</si>
  <si>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</si>
  <si>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</si>
  <si>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</si>
  <si>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</si>
  <si>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感染者と接触があった者（感染者と同居している場合に限る）</t>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</si>
  <si>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</si>
  <si>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</si>
  <si>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</si>
  <si>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別紙３　（その２）令和５年度（令和５年５月８日以降）に生じた費用分</t>
    <phoneticPr fontId="41"/>
  </si>
  <si>
    <t>１　チェックリスト</t>
    <phoneticPr fontId="41"/>
  </si>
  <si>
    <t>確認項目</t>
    <rPh sb="0" eb="2">
      <t>カクニン</t>
    </rPh>
    <rPh sb="2" eb="4">
      <t>コウモク</t>
    </rPh>
    <phoneticPr fontId="41"/>
  </si>
  <si>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1"/>
  </si>
  <si>
    <t>ゾーニング（区域をわける）を実施した。</t>
    <rPh sb="6" eb="8">
      <t>クイキ</t>
    </rPh>
    <rPh sb="14" eb="16">
      <t>ジッシ</t>
    </rPh>
    <phoneticPr fontId="41"/>
  </si>
  <si>
    <t>コホーティング（隔離）を実施した。</t>
    <phoneticPr fontId="4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</si>
  <si>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</si>
  <si>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</si>
  <si>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1"/>
  </si>
  <si>
    <t>その他</t>
    <rPh sb="2" eb="3">
      <t>ホカ</t>
    </rPh>
    <phoneticPr fontId="4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</si>
  <si>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</si>
  <si>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本資料の記載内容に虚偽がないことを証明するとともに、記載内容を証明する資料を適切に保管していることを誓約します。</t>
    <rPh sb="0" eb="1">
      <t>ホン</t>
    </rPh>
    <rPh sb="1" eb="3">
      <t>シリョウ</t>
    </rPh>
    <phoneticPr fontId="41"/>
  </si>
  <si>
    <t>事業所名</t>
    <rPh sb="0" eb="3">
      <t>ジギョウショ</t>
    </rPh>
    <rPh sb="3" eb="4">
      <t>メイ</t>
    </rPh>
    <phoneticPr fontId="41"/>
  </si>
  <si>
    <t>代表者</t>
    <rPh sb="0" eb="3">
      <t>ダイヒョウシャ</t>
    </rPh>
    <phoneticPr fontId="41"/>
  </si>
  <si>
    <t>・記入例を参考に事業所内で感染者が発生してから最終の解除日までの経緯をご記入ください。</t>
    <rPh sb="1" eb="3">
      <t>キニュウ</t>
    </rPh>
    <rPh sb="3" eb="4">
      <t>レイ</t>
    </rPh>
    <rPh sb="5" eb="7">
      <t>サンコウ</t>
    </rPh>
    <rPh sb="8" eb="11">
      <t>ジギョウショ</t>
    </rPh>
    <rPh sb="11" eb="12">
      <t>ナイ</t>
    </rPh>
    <rPh sb="13" eb="16">
      <t>カンセンシャ</t>
    </rPh>
    <rPh sb="17" eb="19">
      <t>ハッセイ</t>
    </rPh>
    <rPh sb="23" eb="25">
      <t>サイシュウ</t>
    </rPh>
    <rPh sb="26" eb="28">
      <t>カイジョ</t>
    </rPh>
    <rPh sb="28" eb="29">
      <t>ビ</t>
    </rPh>
    <rPh sb="32" eb="34">
      <t>ケイイ</t>
    </rPh>
    <rPh sb="36" eb="38">
      <t>キニュウ</t>
    </rPh>
    <phoneticPr fontId="1"/>
  </si>
  <si>
    <t>・特に、感染者が発生した日とその人数、及び施設内ゾーニング・居室隔離を行った場合はその開始日と終了日のご記入をお願いします。</t>
    <rPh sb="1" eb="2">
      <t>トク</t>
    </rPh>
    <rPh sb="4" eb="7">
      <t>カンセンシャ</t>
    </rPh>
    <rPh sb="8" eb="10">
      <t>ハッセイ</t>
    </rPh>
    <rPh sb="12" eb="13">
      <t>ヒ</t>
    </rPh>
    <rPh sb="16" eb="18">
      <t>ニンズウ</t>
    </rPh>
    <rPh sb="19" eb="20">
      <t>オヨ</t>
    </rPh>
    <rPh sb="21" eb="24">
      <t>シセツナイ</t>
    </rPh>
    <rPh sb="30" eb="32">
      <t>キョシツ</t>
    </rPh>
    <rPh sb="32" eb="34">
      <t>カクリ</t>
    </rPh>
    <rPh sb="35" eb="36">
      <t>オコナ</t>
    </rPh>
    <rPh sb="38" eb="40">
      <t>バアイ</t>
    </rPh>
    <rPh sb="43" eb="46">
      <t>カイシビ</t>
    </rPh>
    <rPh sb="47" eb="50">
      <t>シュウリョウビ</t>
    </rPh>
    <rPh sb="52" eb="54">
      <t>キニュウ</t>
    </rPh>
    <rPh sb="56" eb="57">
      <t>ネガ</t>
    </rPh>
    <phoneticPr fontId="1"/>
  </si>
  <si>
    <t>　（特に、施設内療養費を申請される場合は、ゾーニング及び隔離の実施は必須となりますので、確実にご記入ください。）</t>
    <rPh sb="2" eb="3">
      <t>トク</t>
    </rPh>
    <rPh sb="5" eb="8">
      <t>シセツナイ</t>
    </rPh>
    <rPh sb="8" eb="11">
      <t>リョウヨウヒ</t>
    </rPh>
    <rPh sb="12" eb="14">
      <t>シンセイ</t>
    </rPh>
    <rPh sb="17" eb="19">
      <t>バアイ</t>
    </rPh>
    <rPh sb="26" eb="27">
      <t>オヨ</t>
    </rPh>
    <rPh sb="28" eb="30">
      <t>カクリ</t>
    </rPh>
    <rPh sb="31" eb="33">
      <t>ジッシ</t>
    </rPh>
    <rPh sb="34" eb="36">
      <t>ヒッス</t>
    </rPh>
    <rPh sb="44" eb="46">
      <t>カクジツ</t>
    </rPh>
    <rPh sb="48" eb="50">
      <t>キニュウ</t>
    </rPh>
    <phoneticPr fontId="1"/>
  </si>
  <si>
    <t>【記入例】</t>
    <rPh sb="1" eb="3">
      <t>キニュウ</t>
    </rPh>
    <rPh sb="3" eb="4">
      <t>レイ</t>
    </rPh>
    <phoneticPr fontId="1"/>
  </si>
  <si>
    <t>年月日</t>
    <rPh sb="0" eb="3">
      <t>ネンガッピ</t>
    </rPh>
    <phoneticPr fontId="1"/>
  </si>
  <si>
    <t>内容</t>
    <rPh sb="0" eb="2">
      <t>ナイヨウ</t>
    </rPh>
    <phoneticPr fontId="1"/>
  </si>
  <si>
    <t>感染者（人）</t>
    <rPh sb="0" eb="3">
      <t>カンセンシャ</t>
    </rPh>
    <rPh sb="4" eb="5">
      <t>ニン</t>
    </rPh>
    <phoneticPr fontId="1"/>
  </si>
  <si>
    <t>施設内
ゾーニング・隔離</t>
    <rPh sb="0" eb="3">
      <t>シセツナイ</t>
    </rPh>
    <rPh sb="10" eb="12">
      <t>カクリ</t>
    </rPh>
    <phoneticPr fontId="1"/>
  </si>
  <si>
    <t>感染者発生までの経緯</t>
    <rPh sb="0" eb="3">
      <t>カンセンシャ</t>
    </rPh>
    <rPh sb="3" eb="5">
      <t>ハッセイ</t>
    </rPh>
    <rPh sb="8" eb="10">
      <t>ケイイ</t>
    </rPh>
    <phoneticPr fontId="1"/>
  </si>
  <si>
    <t>職員Ａ出勤</t>
    <rPh sb="0" eb="2">
      <t>ショクイン</t>
    </rPh>
    <rPh sb="3" eb="5">
      <t>シュッキン</t>
    </rPh>
    <phoneticPr fontId="1"/>
  </si>
  <si>
    <t>職員Ａ体調不良によりＰＣＲ検査を実施　陽性確認</t>
    <rPh sb="0" eb="2">
      <t>ショクイン</t>
    </rPh>
    <rPh sb="3" eb="5">
      <t>タイチョウ</t>
    </rPh>
    <rPh sb="5" eb="7">
      <t>フリョウ</t>
    </rPh>
    <rPh sb="13" eb="15">
      <t>ケンサ</t>
    </rPh>
    <rPh sb="16" eb="18">
      <t>ジッシ</t>
    </rPh>
    <rPh sb="19" eb="21">
      <t>ヨウセイ</t>
    </rPh>
    <rPh sb="21" eb="23">
      <t>カクニン</t>
    </rPh>
    <phoneticPr fontId="1"/>
  </si>
  <si>
    <t>発生後の対応</t>
    <rPh sb="0" eb="2">
      <t>ハッセイ</t>
    </rPh>
    <rPh sb="2" eb="3">
      <t>ゴ</t>
    </rPh>
    <rPh sb="4" eb="6">
      <t>タイオウ</t>
    </rPh>
    <phoneticPr fontId="1"/>
  </si>
  <si>
    <t>職員Ａと接触をしていた○○氏体調不良　ＰＣＲ検査の
結果陽性確認</t>
    <rPh sb="0" eb="2">
      <t>ショクイン</t>
    </rPh>
    <rPh sb="4" eb="6">
      <t>セッショク</t>
    </rPh>
    <rPh sb="13" eb="14">
      <t>シ</t>
    </rPh>
    <rPh sb="14" eb="16">
      <t>タイチョウ</t>
    </rPh>
    <rPh sb="16" eb="18">
      <t>フリョウ</t>
    </rPh>
    <rPh sb="22" eb="24">
      <t>ケンサ</t>
    </rPh>
    <rPh sb="26" eb="28">
      <t>ケッカ</t>
    </rPh>
    <rPh sb="28" eb="30">
      <t>ヨウセイ</t>
    </rPh>
    <rPh sb="30" eb="32">
      <t>カクニン</t>
    </rPh>
    <phoneticPr fontId="1"/>
  </si>
  <si>
    <t>○○氏の陽性を受け施設内のゾーニング及び居室隔離を行う。</t>
    <rPh sb="2" eb="3">
      <t>シ</t>
    </rPh>
    <rPh sb="4" eb="6">
      <t>ヨウセイ</t>
    </rPh>
    <rPh sb="7" eb="8">
      <t>ウ</t>
    </rPh>
    <rPh sb="9" eb="12">
      <t>シセツナイ</t>
    </rPh>
    <rPh sb="18" eb="19">
      <t>オヨ</t>
    </rPh>
    <rPh sb="20" eb="22">
      <t>キョシツ</t>
    </rPh>
    <rPh sb="22" eb="24">
      <t>カクリ</t>
    </rPh>
    <rPh sb="25" eb="26">
      <t>オコナ</t>
    </rPh>
    <phoneticPr fontId="1"/>
  </si>
  <si>
    <t>開始</t>
    <rPh sb="0" eb="2">
      <t>カイシ</t>
    </rPh>
    <phoneticPr fontId="1"/>
  </si>
  <si>
    <t>利用者６名体調不良　PCR検査の結果陽性確認</t>
    <rPh sb="0" eb="3">
      <t>リヨウシャ</t>
    </rPh>
    <rPh sb="4" eb="5">
      <t>メイ</t>
    </rPh>
    <rPh sb="5" eb="7">
      <t>タイチョウ</t>
    </rPh>
    <rPh sb="7" eb="9">
      <t>フリョウ</t>
    </rPh>
    <rPh sb="13" eb="15">
      <t>ケンサ</t>
    </rPh>
    <rPh sb="16" eb="18">
      <t>ケッカ</t>
    </rPh>
    <rPh sb="18" eb="20">
      <t>ヨウセイ</t>
    </rPh>
    <rPh sb="20" eb="22">
      <t>カクニン</t>
    </rPh>
    <phoneticPr fontId="1"/>
  </si>
  <si>
    <t>職員2名　抗原検査結果陽性確認</t>
    <rPh sb="0" eb="2">
      <t>ショクイン</t>
    </rPh>
    <rPh sb="3" eb="4">
      <t>メイ</t>
    </rPh>
    <rPh sb="5" eb="7">
      <t>コウゲン</t>
    </rPh>
    <rPh sb="7" eb="9">
      <t>ケンサ</t>
    </rPh>
    <rPh sb="9" eb="11">
      <t>ケッカ</t>
    </rPh>
    <rPh sb="11" eb="13">
      <t>ヨウセイ</t>
    </rPh>
    <rPh sb="13" eb="15">
      <t>カクニン</t>
    </rPh>
    <phoneticPr fontId="1"/>
  </si>
  <si>
    <t>令和7月5日以降</t>
    <rPh sb="0" eb="2">
      <t>レイワ</t>
    </rPh>
    <rPh sb="3" eb="4">
      <t>ガツ</t>
    </rPh>
    <rPh sb="5" eb="6">
      <t>ニチ</t>
    </rPh>
    <rPh sb="6" eb="8">
      <t>イコウ</t>
    </rPh>
    <phoneticPr fontId="1"/>
  </si>
  <si>
    <t>新規感染者なし</t>
    <rPh sb="0" eb="2">
      <t>シンキ</t>
    </rPh>
    <rPh sb="2" eb="5">
      <t>カンセンシャ</t>
    </rPh>
    <phoneticPr fontId="1"/>
  </si>
  <si>
    <t>令和7月3日～7月12日</t>
    <rPh sb="0" eb="2">
      <t>レイワ</t>
    </rPh>
    <rPh sb="3" eb="4">
      <t>ガツ</t>
    </rPh>
    <rPh sb="5" eb="6">
      <t>ニチ</t>
    </rPh>
    <rPh sb="8" eb="9">
      <t>ガツ</t>
    </rPh>
    <rPh sb="11" eb="12">
      <t>ニチ</t>
    </rPh>
    <phoneticPr fontId="1"/>
  </si>
  <si>
    <t>連携医療機関の指示のもと日常的な健康観察の実施</t>
    <rPh sb="0" eb="2">
      <t>レンケイ</t>
    </rPh>
    <rPh sb="2" eb="4">
      <t>イリョウ</t>
    </rPh>
    <rPh sb="4" eb="6">
      <t>キカン</t>
    </rPh>
    <rPh sb="7" eb="9">
      <t>シジ</t>
    </rPh>
    <rPh sb="12" eb="15">
      <t>ニチジョウテキ</t>
    </rPh>
    <rPh sb="16" eb="18">
      <t>ケンコウ</t>
    </rPh>
    <rPh sb="18" eb="20">
      <t>カンサツ</t>
    </rPh>
    <rPh sb="21" eb="23">
      <t>ジッシ</t>
    </rPh>
    <phoneticPr fontId="1"/>
  </si>
  <si>
    <t>感染解除日</t>
    <rPh sb="0" eb="2">
      <t>カンセン</t>
    </rPh>
    <rPh sb="2" eb="4">
      <t>カイジョ</t>
    </rPh>
    <rPh sb="4" eb="5">
      <t>ビ</t>
    </rPh>
    <phoneticPr fontId="1"/>
  </si>
  <si>
    <t>・医師の指示により利用者全員の施設内療養を解除
・同時に施設内のゾーニング及び居室隔離を終了し通常営業に移行</t>
    <rPh sb="1" eb="3">
      <t>イシ</t>
    </rPh>
    <rPh sb="4" eb="6">
      <t>シジ</t>
    </rPh>
    <rPh sb="9" eb="12">
      <t>リヨウシャ</t>
    </rPh>
    <rPh sb="12" eb="14">
      <t>ゼンイン</t>
    </rPh>
    <rPh sb="15" eb="18">
      <t>シセツナイ</t>
    </rPh>
    <rPh sb="18" eb="20">
      <t>リョウヨウ</t>
    </rPh>
    <rPh sb="21" eb="23">
      <t>カイジョ</t>
    </rPh>
    <rPh sb="25" eb="27">
      <t>ドウジ</t>
    </rPh>
    <rPh sb="28" eb="31">
      <t>シセツナイ</t>
    </rPh>
    <rPh sb="37" eb="38">
      <t>オヨ</t>
    </rPh>
    <rPh sb="39" eb="41">
      <t>キョシツ</t>
    </rPh>
    <rPh sb="41" eb="43">
      <t>カクリ</t>
    </rPh>
    <rPh sb="44" eb="46">
      <t>シュウリョウ</t>
    </rPh>
    <rPh sb="47" eb="49">
      <t>ツウジョウ</t>
    </rPh>
    <rPh sb="49" eb="51">
      <t>エイギョウ</t>
    </rPh>
    <rPh sb="52" eb="54">
      <t>イコウ</t>
    </rPh>
    <phoneticPr fontId="1"/>
  </si>
  <si>
    <t>終了</t>
    <rPh sb="0" eb="2">
      <t>シュウリョウ</t>
    </rPh>
    <phoneticPr fontId="1"/>
  </si>
  <si>
    <t>計</t>
    <rPh sb="0" eb="1">
      <t>ケイ</t>
    </rPh>
    <phoneticPr fontId="1"/>
  </si>
  <si>
    <r>
      <t>【留意事項】
１　領収書や請求書等写しの証拠書類提出が必要なものについては全てこの一覧表に入力してください。
２　補助対象経費は</t>
    </r>
    <r>
      <rPr>
        <b/>
        <sz val="11"/>
        <color rgb="FFFF0000"/>
        <rFont val="游ゴシック"/>
        <family val="3"/>
        <charset val="128"/>
        <scheme val="minor"/>
      </rPr>
      <t>全て</t>
    </r>
    <r>
      <rPr>
        <b/>
        <u/>
        <sz val="11"/>
        <color rgb="FFFF0000"/>
        <rFont val="游ゴシック"/>
        <family val="3"/>
        <charset val="128"/>
        <scheme val="minor"/>
      </rPr>
      <t>税抜額</t>
    </r>
    <r>
      <rPr>
        <sz val="11"/>
        <color theme="1"/>
        <rFont val="游ゴシック"/>
        <family val="3"/>
        <charset val="128"/>
        <scheme val="minor"/>
      </rPr>
      <t>を入力してください。
３　</t>
    </r>
    <r>
      <rPr>
        <u/>
        <sz val="11"/>
        <color rgb="FFFF0000"/>
        <rFont val="游ゴシック"/>
        <family val="3"/>
        <charset val="128"/>
        <scheme val="minor"/>
      </rPr>
      <t>補助対象期間外に発生したかかりまし経費</t>
    </r>
    <r>
      <rPr>
        <sz val="11"/>
        <color theme="1"/>
        <rFont val="游ゴシック"/>
        <family val="3"/>
        <charset val="128"/>
        <scheme val="minor"/>
      </rPr>
      <t>は、原則として</t>
    </r>
    <r>
      <rPr>
        <b/>
        <u/>
        <sz val="11"/>
        <color rgb="FFFF0000"/>
        <rFont val="游ゴシック"/>
        <family val="3"/>
        <charset val="128"/>
        <scheme val="minor"/>
      </rPr>
      <t>補助対象外</t>
    </r>
    <r>
      <rPr>
        <sz val="11"/>
        <color theme="1"/>
        <rFont val="游ゴシック"/>
        <family val="3"/>
        <charset val="128"/>
        <scheme val="minor"/>
      </rPr>
      <t>となります。
　　（発生した日から収束日までに要した（=発注した）通常の介護サービスの提供では想定されないかかり増し費用が対象となります。）
４　「領収等No」には、別途ご提出いただく領収書等写しに記載いただく番号と同じものを入力してください。
５　「品目名」については、商品や作業等ごとに記載し、一つの項目に複数の商品等を記載しないようにしてください。
　　（「マスク、ガウン等」といった記載は不可です。）
６　</t>
    </r>
    <r>
      <rPr>
        <sz val="11"/>
        <color rgb="FFFF0000"/>
        <rFont val="游ゴシック"/>
        <family val="3"/>
        <charset val="128"/>
        <scheme val="minor"/>
      </rPr>
      <t>商品名では入力しないでください。　　（●●スーパーコップ×⇒使い捨て食器〇、ハンドスキッシュ×⇒手指消毒剤○）</t>
    </r>
    <r>
      <rPr>
        <sz val="11"/>
        <color theme="1"/>
        <rFont val="游ゴシック"/>
        <family val="3"/>
        <charset val="128"/>
        <scheme val="minor"/>
      </rPr>
      <t xml:space="preserve">
７　行数が不足する場合は、必要に応じて行を増やしてください。</t>
    </r>
    <rPh sb="45" eb="47">
      <t>ニュウリョク</t>
    </rPh>
    <rPh sb="57" eb="59">
      <t>ホジョ</t>
    </rPh>
    <rPh sb="59" eb="61">
      <t>タイショウ</t>
    </rPh>
    <rPh sb="61" eb="63">
      <t>ケイヒ</t>
    </rPh>
    <rPh sb="64" eb="65">
      <t>スベ</t>
    </rPh>
    <rPh sb="66" eb="68">
      <t>ゼイヌ</t>
    </rPh>
    <rPh sb="68" eb="69">
      <t>ガク</t>
    </rPh>
    <rPh sb="70" eb="72">
      <t>ニュウリョク</t>
    </rPh>
    <rPh sb="82" eb="84">
      <t>ホジョ</t>
    </rPh>
    <rPh sb="84" eb="86">
      <t>タイショウ</t>
    </rPh>
    <rPh sb="187" eb="189">
      <t>リョウシュウ</t>
    </rPh>
    <rPh sb="189" eb="190">
      <t>トウ</t>
    </rPh>
    <rPh sb="196" eb="198">
      <t>ベット</t>
    </rPh>
    <rPh sb="199" eb="201">
      <t>テイシュツ</t>
    </rPh>
    <rPh sb="205" eb="208">
      <t>リョウシュウショ</t>
    </rPh>
    <rPh sb="208" eb="209">
      <t>トウ</t>
    </rPh>
    <rPh sb="209" eb="210">
      <t>ウツ</t>
    </rPh>
    <rPh sb="212" eb="214">
      <t>キサイ</t>
    </rPh>
    <rPh sb="218" eb="220">
      <t>バンゴウ</t>
    </rPh>
    <rPh sb="221" eb="222">
      <t>オナ</t>
    </rPh>
    <rPh sb="226" eb="228">
      <t>ニュウリョク</t>
    </rPh>
    <rPh sb="241" eb="242">
      <t>メイ</t>
    </rPh>
    <rPh sb="320" eb="323">
      <t>ショウヒンメイ</t>
    </rPh>
    <rPh sb="325" eb="327">
      <t>ニュウリョク</t>
    </rPh>
    <rPh sb="350" eb="351">
      <t>ツカ</t>
    </rPh>
    <rPh sb="352" eb="353">
      <t>ス</t>
    </rPh>
    <rPh sb="354" eb="356">
      <t>ショッキ</t>
    </rPh>
    <rPh sb="368" eb="370">
      <t>シュシ</t>
    </rPh>
    <rPh sb="370" eb="373">
      <t>ショウドクザイ</t>
    </rPh>
    <rPh sb="379" eb="380">
      <t>スウ</t>
    </rPh>
    <rPh sb="381" eb="383">
      <t>フソク</t>
    </rPh>
    <rPh sb="389" eb="391">
      <t>ヒツヨウ</t>
    </rPh>
    <rPh sb="392" eb="393">
      <t>オウ</t>
    </rPh>
    <phoneticPr fontId="28"/>
  </si>
  <si>
    <t>領収等No</t>
    <rPh sb="0" eb="2">
      <t>リョウシュウ</t>
    </rPh>
    <rPh sb="2" eb="3">
      <t>トウ</t>
    </rPh>
    <phoneticPr fontId="1"/>
  </si>
  <si>
    <t>発注日
（依頼日）</t>
    <rPh sb="0" eb="3">
      <t>ハッチュウビ</t>
    </rPh>
    <rPh sb="5" eb="8">
      <t>イライビ</t>
    </rPh>
    <phoneticPr fontId="1"/>
  </si>
  <si>
    <t>納品日
（施行日）</t>
    <rPh sb="0" eb="3">
      <t>ノウヒンビ</t>
    </rPh>
    <rPh sb="5" eb="8">
      <t>セコウビ</t>
    </rPh>
    <phoneticPr fontId="1"/>
  </si>
  <si>
    <t>費目名</t>
    <rPh sb="0" eb="2">
      <t>ヒモク</t>
    </rPh>
    <rPh sb="2" eb="3">
      <t>メイ</t>
    </rPh>
    <phoneticPr fontId="1"/>
  </si>
  <si>
    <t>品目名</t>
    <rPh sb="0" eb="3">
      <t>ヒンモクメイ</t>
    </rPh>
    <phoneticPr fontId="1"/>
  </si>
  <si>
    <t>数量</t>
    <rPh sb="0" eb="2">
      <t>スウリョウ</t>
    </rPh>
    <phoneticPr fontId="1"/>
  </si>
  <si>
    <t>単位</t>
    <rPh sb="0" eb="2">
      <t>タンイ</t>
    </rPh>
    <phoneticPr fontId="1"/>
  </si>
  <si>
    <t>単価</t>
    <rPh sb="0" eb="2">
      <t>タンカ</t>
    </rPh>
    <phoneticPr fontId="1"/>
  </si>
  <si>
    <t>金額（税抜）</t>
    <rPh sb="0" eb="2">
      <t>キンガク</t>
    </rPh>
    <rPh sb="3" eb="5">
      <t>ゼイヌキ</t>
    </rPh>
    <phoneticPr fontId="1"/>
  </si>
  <si>
    <t>（例）</t>
    <rPh sb="1" eb="2">
      <t>レイ</t>
    </rPh>
    <phoneticPr fontId="1"/>
  </si>
  <si>
    <t>衛生用品購入</t>
  </si>
  <si>
    <t>消毒液　45L×１本</t>
    <rPh sb="0" eb="2">
      <t>ショウドク</t>
    </rPh>
    <rPh sb="2" eb="3">
      <t>エキ</t>
    </rPh>
    <rPh sb="9" eb="10">
      <t>ホン</t>
    </rPh>
    <phoneticPr fontId="1"/>
  </si>
  <si>
    <t>本</t>
    <rPh sb="0" eb="1">
      <t>ホン</t>
    </rPh>
    <phoneticPr fontId="1"/>
  </si>
  <si>
    <t>感染性廃棄物処理費用</t>
  </si>
  <si>
    <t>感染性廃棄物回収費用</t>
    <rPh sb="0" eb="3">
      <t>カンセンセイ</t>
    </rPh>
    <rPh sb="3" eb="6">
      <t>ハイキブツ</t>
    </rPh>
    <rPh sb="6" eb="8">
      <t>カイシュウ</t>
    </rPh>
    <rPh sb="8" eb="10">
      <t>ヒヨウ</t>
    </rPh>
    <phoneticPr fontId="1"/>
  </si>
  <si>
    <t>kg</t>
    <phoneticPr fontId="1"/>
  </si>
  <si>
    <t>消毒・清掃</t>
  </si>
  <si>
    <t>施設内消毒委託料</t>
    <rPh sb="0" eb="3">
      <t>シセツナイ</t>
    </rPh>
    <rPh sb="3" eb="5">
      <t>ショウドク</t>
    </rPh>
    <rPh sb="5" eb="8">
      <t>イタクリョウ</t>
    </rPh>
    <phoneticPr fontId="1"/>
  </si>
  <si>
    <t>回</t>
    <rPh sb="0" eb="1">
      <t>カイ</t>
    </rPh>
    <phoneticPr fontId="1"/>
  </si>
  <si>
    <t>宿泊費</t>
  </si>
  <si>
    <t>帰宅困難職員の宿泊費（5/7～5/10　３泊×２名）</t>
    <rPh sb="0" eb="6">
      <t>キタクコンナンショクイン</t>
    </rPh>
    <rPh sb="7" eb="10">
      <t>シュクハクヒ</t>
    </rPh>
    <rPh sb="21" eb="22">
      <t>ハク</t>
    </rPh>
    <rPh sb="24" eb="25">
      <t>メイ</t>
    </rPh>
    <phoneticPr fontId="1"/>
  </si>
  <si>
    <t>泊</t>
    <rPh sb="0" eb="1">
      <t>ハク</t>
    </rPh>
    <phoneticPr fontId="1"/>
  </si>
  <si>
    <t>合計</t>
    <rPh sb="0" eb="2">
      <t>ゴウケイ</t>
    </rPh>
    <phoneticPr fontId="1"/>
  </si>
  <si>
    <t>（円）</t>
    <rPh sb="1" eb="2">
      <t>エン</t>
    </rPh>
    <phoneticPr fontId="1"/>
  </si>
  <si>
    <t>No.</t>
    <phoneticPr fontId="1"/>
  </si>
  <si>
    <t>職員氏名</t>
    <rPh sb="0" eb="2">
      <t>ショクイン</t>
    </rPh>
    <rPh sb="2" eb="4">
      <t>シメイ</t>
    </rPh>
    <phoneticPr fontId="1"/>
  </si>
  <si>
    <t>手当の種類</t>
    <rPh sb="0" eb="2">
      <t>テアテ</t>
    </rPh>
    <rPh sb="3" eb="5">
      <t>シュルイ</t>
    </rPh>
    <phoneticPr fontId="1"/>
  </si>
  <si>
    <t>対象時期</t>
    <rPh sb="0" eb="2">
      <t>タイショウ</t>
    </rPh>
    <rPh sb="2" eb="4">
      <t>ジキ</t>
    </rPh>
    <phoneticPr fontId="1"/>
  </si>
  <si>
    <t>支給日</t>
    <rPh sb="0" eb="3">
      <t>シキュウビ</t>
    </rPh>
    <phoneticPr fontId="1"/>
  </si>
  <si>
    <t>回数</t>
    <rPh sb="0" eb="2">
      <t>カイスウ</t>
    </rPh>
    <phoneticPr fontId="1"/>
  </si>
  <si>
    <t>長寿　たろう</t>
    <rPh sb="0" eb="2">
      <t>チョウジュ</t>
    </rPh>
    <phoneticPr fontId="1"/>
  </si>
  <si>
    <t>超過勤務手当</t>
    <rPh sb="0" eb="2">
      <t>チョウカ</t>
    </rPh>
    <rPh sb="2" eb="4">
      <t>キンム</t>
    </rPh>
    <rPh sb="4" eb="6">
      <t>テアテ</t>
    </rPh>
    <phoneticPr fontId="1"/>
  </si>
  <si>
    <t>5/8～5/26</t>
    <phoneticPr fontId="1"/>
  </si>
  <si>
    <t>－</t>
    <phoneticPr fontId="1"/>
  </si>
  <si>
    <t>時間</t>
    <rPh sb="0" eb="2">
      <t>ジカン</t>
    </rPh>
    <phoneticPr fontId="1"/>
  </si>
  <si>
    <t>危険手当</t>
    <rPh sb="0" eb="2">
      <t>キケン</t>
    </rPh>
    <rPh sb="2" eb="4">
      <t>テアテ</t>
    </rPh>
    <phoneticPr fontId="1"/>
  </si>
  <si>
    <t>日</t>
    <rPh sb="0" eb="1">
      <t>ニチ</t>
    </rPh>
    <phoneticPr fontId="1"/>
  </si>
  <si>
    <t>・適宜、行と列を挿入し作成ください。</t>
    <rPh sb="1" eb="3">
      <t>テキギ</t>
    </rPh>
    <rPh sb="4" eb="5">
      <t>ギョウ</t>
    </rPh>
    <rPh sb="6" eb="7">
      <t>レツ</t>
    </rPh>
    <rPh sb="8" eb="10">
      <t>ソウニュウ</t>
    </rPh>
    <rPh sb="11" eb="13">
      <t>サクセイ</t>
    </rPh>
    <phoneticPr fontId="41"/>
  </si>
  <si>
    <t>補助申請総額</t>
    <rPh sb="0" eb="2">
      <t>ホジョ</t>
    </rPh>
    <rPh sb="2" eb="4">
      <t>シンセイ</t>
    </rPh>
    <rPh sb="4" eb="6">
      <t>ソウガク</t>
    </rPh>
    <phoneticPr fontId="1"/>
  </si>
  <si>
    <t>入居者</t>
    <rPh sb="0" eb="3">
      <t>ニュウキョシャ</t>
    </rPh>
    <phoneticPr fontId="1"/>
  </si>
  <si>
    <t>（例）</t>
    <rPh sb="1" eb="2">
      <t>レイ</t>
    </rPh>
    <phoneticPr fontId="41"/>
  </si>
  <si>
    <t>解除</t>
    <rPh sb="0" eb="2">
      <t>カイジョ</t>
    </rPh>
    <phoneticPr fontId="41"/>
  </si>
  <si>
    <t>No.9</t>
    <phoneticPr fontId="41"/>
  </si>
  <si>
    <t>No.12</t>
    <phoneticPr fontId="41"/>
  </si>
  <si>
    <t>No.20</t>
    <phoneticPr fontId="41"/>
  </si>
  <si>
    <t>男</t>
    <rPh sb="0" eb="1">
      <t>オトコ</t>
    </rPh>
    <phoneticPr fontId="41"/>
  </si>
  <si>
    <t>通所介護事業所（通常規模型）</t>
  </si>
  <si>
    <t>法人住所</t>
    <rPh sb="0" eb="2">
      <t>ホウジン</t>
    </rPh>
    <rPh sb="2" eb="4">
      <t>ジュウショ</t>
    </rPh>
    <phoneticPr fontId="41"/>
  </si>
  <si>
    <t>No.</t>
    <phoneticPr fontId="41"/>
  </si>
  <si>
    <t>入力項目</t>
    <rPh sb="0" eb="2">
      <t>ニュウリョク</t>
    </rPh>
    <rPh sb="2" eb="4">
      <t>コウモク</t>
    </rPh>
    <phoneticPr fontId="41"/>
  </si>
  <si>
    <t>入力欄</t>
    <rPh sb="0" eb="2">
      <t>ニュウリョク</t>
    </rPh>
    <rPh sb="2" eb="3">
      <t>ラン</t>
    </rPh>
    <phoneticPr fontId="41"/>
  </si>
  <si>
    <t>入力例　・　備考欄</t>
    <rPh sb="0" eb="2">
      <t>ニュウリョク</t>
    </rPh>
    <rPh sb="1" eb="2">
      <t>サンニュウ</t>
    </rPh>
    <rPh sb="2" eb="3">
      <t>レイ</t>
    </rPh>
    <rPh sb="6" eb="9">
      <t>ビコウラン</t>
    </rPh>
    <phoneticPr fontId="41"/>
  </si>
  <si>
    <t>女</t>
    <rPh sb="0" eb="1">
      <t>オンナ</t>
    </rPh>
    <phoneticPr fontId="41"/>
  </si>
  <si>
    <t>通所介護事業所（大規模型（Ⅰ））</t>
  </si>
  <si>
    <t>事業所住所</t>
    <rPh sb="0" eb="3">
      <t>ジギョウショ</t>
    </rPh>
    <rPh sb="3" eb="5">
      <t>ジュウショ</t>
    </rPh>
    <phoneticPr fontId="41"/>
  </si>
  <si>
    <t>担
当
者
情
報</t>
    <rPh sb="0" eb="1">
      <t>タン</t>
    </rPh>
    <rPh sb="2" eb="3">
      <t>トウ</t>
    </rPh>
    <rPh sb="4" eb="5">
      <t>シャ</t>
    </rPh>
    <rPh sb="6" eb="7">
      <t>ジョウ</t>
    </rPh>
    <rPh sb="8" eb="9">
      <t>ホウ</t>
    </rPh>
    <phoneticPr fontId="41"/>
  </si>
  <si>
    <t>担当者氏名（フルネーム）</t>
    <rPh sb="0" eb="3">
      <t>タントウシャ</t>
    </rPh>
    <rPh sb="3" eb="5">
      <t>シメイ</t>
    </rPh>
    <phoneticPr fontId="41"/>
  </si>
  <si>
    <t>宮崎　太郎</t>
    <rPh sb="0" eb="2">
      <t>ミヤザキ</t>
    </rPh>
    <rPh sb="3" eb="5">
      <t>タロウ</t>
    </rPh>
    <phoneticPr fontId="41"/>
  </si>
  <si>
    <t>通所介護事業所（大規模型（Ⅱ））</t>
  </si>
  <si>
    <t>電話番号</t>
    <rPh sb="0" eb="2">
      <t>デンワ</t>
    </rPh>
    <rPh sb="2" eb="4">
      <t>バンゴウ</t>
    </rPh>
    <phoneticPr fontId="41"/>
  </si>
  <si>
    <t>0985-26-7058</t>
    <phoneticPr fontId="41"/>
  </si>
  <si>
    <t>地域密着型通所介護事業所(療養通所介護事業所を含む)</t>
  </si>
  <si>
    <t>メールアドレス</t>
    <phoneticPr fontId="41"/>
  </si>
  <si>
    <t>shisetsu@pref.miyazaki.lg.jp</t>
    <phoneticPr fontId="41"/>
  </si>
  <si>
    <t>法
人
情
報</t>
    <rPh sb="0" eb="1">
      <t>ホウ</t>
    </rPh>
    <rPh sb="2" eb="3">
      <t>ニン</t>
    </rPh>
    <rPh sb="4" eb="5">
      <t>ジョウ</t>
    </rPh>
    <rPh sb="6" eb="7">
      <t>ホウ</t>
    </rPh>
    <phoneticPr fontId="41"/>
  </si>
  <si>
    <t>法人ﾌﾘｶﾞﾅ</t>
    <rPh sb="0" eb="2">
      <t>ホウジン</t>
    </rPh>
    <phoneticPr fontId="41"/>
  </si>
  <si>
    <t>ｼｬｶｲﾌｸｼﾎｳｼﾞﾝ○○ｶｲ</t>
    <phoneticPr fontId="41"/>
  </si>
  <si>
    <t>通所リハビリテーション事業所（通常規模型）</t>
  </si>
  <si>
    <t>法人名</t>
  </si>
  <si>
    <t>社会福祉法人○○会</t>
    <rPh sb="0" eb="2">
      <t>シャカイ</t>
    </rPh>
    <rPh sb="2" eb="4">
      <t>フクシ</t>
    </rPh>
    <rPh sb="4" eb="6">
      <t>ホウジン</t>
    </rPh>
    <rPh sb="8" eb="9">
      <t>カイ</t>
    </rPh>
    <phoneticPr fontId="41"/>
  </si>
  <si>
    <t>通所リハビリテーション事業所（大規模型（Ⅰ））</t>
  </si>
  <si>
    <t>代表者ﾌﾘｶﾞﾅ</t>
    <rPh sb="0" eb="2">
      <t>ダイヒョウ</t>
    </rPh>
    <rPh sb="2" eb="3">
      <t>シャ</t>
    </rPh>
    <phoneticPr fontId="41"/>
  </si>
  <si>
    <t>ﾘｼﾞﾁｮｳ　ﾐﾔｻﾞｷ　ﾊﾅｺ</t>
    <phoneticPr fontId="41"/>
  </si>
  <si>
    <t>通所リハビリテーション事業所（大規模型（Ⅱ））</t>
  </si>
  <si>
    <t>代表者（役職・氏名）</t>
    <phoneticPr fontId="41"/>
  </si>
  <si>
    <t>理事長　宮崎　花子</t>
    <rPh sb="0" eb="3">
      <t>リジチョウ</t>
    </rPh>
    <rPh sb="4" eb="6">
      <t>ミヤザキ</t>
    </rPh>
    <rPh sb="7" eb="9">
      <t>ハナコ</t>
    </rPh>
    <phoneticPr fontId="41"/>
  </si>
  <si>
    <t>短期入所生活介護事業所</t>
  </si>
  <si>
    <t>代表者の生年月日</t>
    <rPh sb="0" eb="3">
      <t>ダイヒョウシャ</t>
    </rPh>
    <rPh sb="4" eb="6">
      <t>セイネン</t>
    </rPh>
    <rPh sb="6" eb="8">
      <t>ガッピ</t>
    </rPh>
    <phoneticPr fontId="41"/>
  </si>
  <si>
    <t>昭和○○年○○月○○日</t>
    <rPh sb="0" eb="2">
      <t>ショウワ</t>
    </rPh>
    <rPh sb="4" eb="5">
      <t>ネン</t>
    </rPh>
    <rPh sb="7" eb="8">
      <t>ガツ</t>
    </rPh>
    <rPh sb="10" eb="11">
      <t>ニチ</t>
    </rPh>
    <phoneticPr fontId="41"/>
  </si>
  <si>
    <t>短期入所療養介護事業所</t>
  </si>
  <si>
    <t>代表者の性別</t>
    <rPh sb="0" eb="3">
      <t>ダイヒョウシャ</t>
    </rPh>
    <rPh sb="4" eb="6">
      <t>セイベツ</t>
    </rPh>
    <phoneticPr fontId="41"/>
  </si>
  <si>
    <t>プルダウンリスト（※）から選択</t>
    <rPh sb="13" eb="15">
      <t>センタク</t>
    </rPh>
    <phoneticPr fontId="41"/>
  </si>
  <si>
    <t>法人の郵便番号</t>
    <rPh sb="0" eb="2">
      <t>ホウジン</t>
    </rPh>
    <rPh sb="3" eb="7">
      <t>ユウビンバンゴウ</t>
    </rPh>
    <phoneticPr fontId="41"/>
  </si>
  <si>
    <t>880-8501</t>
    <phoneticPr fontId="41"/>
  </si>
  <si>
    <t>法人の住所</t>
    <rPh sb="0" eb="2">
      <t>ホウジン</t>
    </rPh>
    <rPh sb="3" eb="5">
      <t>ジュウショ</t>
    </rPh>
    <phoneticPr fontId="41"/>
  </si>
  <si>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41"/>
  </si>
  <si>
    <t>事
業
所
情
報</t>
    <rPh sb="0" eb="1">
      <t>コト</t>
    </rPh>
    <rPh sb="2" eb="3">
      <t>ギョウ</t>
    </rPh>
    <rPh sb="4" eb="5">
      <t>ショ</t>
    </rPh>
    <rPh sb="6" eb="7">
      <t>ジョウ</t>
    </rPh>
    <rPh sb="8" eb="9">
      <t>ホウ</t>
    </rPh>
    <phoneticPr fontId="41"/>
  </si>
  <si>
    <t>事業所・施設種別</t>
    <rPh sb="0" eb="3">
      <t>ジギョウショ</t>
    </rPh>
    <rPh sb="4" eb="6">
      <t>シセツ</t>
    </rPh>
    <rPh sb="6" eb="8">
      <t>シュベツ</t>
    </rPh>
    <phoneticPr fontId="41"/>
  </si>
  <si>
    <t>介護老人福祉施設</t>
  </si>
  <si>
    <t>事業所ﾌﾘｶﾞﾅ</t>
    <rPh sb="0" eb="3">
      <t>ジギョウショ</t>
    </rPh>
    <phoneticPr fontId="41"/>
  </si>
  <si>
    <t>ﾄｸﾍﾞﾂﾖｳｺﾞﾛｳｼﾞﾝﾎｰﾑ○○</t>
    <phoneticPr fontId="41"/>
  </si>
  <si>
    <t>特別養護老人ホーム○○</t>
    <phoneticPr fontId="41"/>
  </si>
  <si>
    <t>介護保険事業所番号</t>
    <rPh sb="0" eb="2">
      <t>カイゴ</t>
    </rPh>
    <rPh sb="2" eb="4">
      <t>ホケン</t>
    </rPh>
    <rPh sb="4" eb="7">
      <t>ジギョウショ</t>
    </rPh>
    <rPh sb="7" eb="9">
      <t>バンゴウ</t>
    </rPh>
    <phoneticPr fontId="41"/>
  </si>
  <si>
    <t>養護老人ホーム、軽費老人ホーム、有料老人ホーム、サービス付き高齢者向け住宅は入力不要です。</t>
    <rPh sb="0" eb="4">
      <t>ヨウゴロウジン</t>
    </rPh>
    <rPh sb="8" eb="12">
      <t>ケイヒロウジン</t>
    </rPh>
    <rPh sb="16" eb="20">
      <t>ユウリョウロウジン</t>
    </rPh>
    <rPh sb="28" eb="29">
      <t>ツ</t>
    </rPh>
    <rPh sb="30" eb="34">
      <t>コウレイシャム</t>
    </rPh>
    <rPh sb="35" eb="37">
      <t>ジュウタク</t>
    </rPh>
    <rPh sb="38" eb="40">
      <t>ニュウリョク</t>
    </rPh>
    <rPh sb="40" eb="42">
      <t>フヨウ</t>
    </rPh>
    <phoneticPr fontId="41"/>
  </si>
  <si>
    <t>事業所の郵便番号</t>
    <rPh sb="0" eb="3">
      <t>ジギョウショ</t>
    </rPh>
    <rPh sb="4" eb="6">
      <t>ユウビン</t>
    </rPh>
    <rPh sb="6" eb="8">
      <t>バンゴウ</t>
    </rPh>
    <phoneticPr fontId="41"/>
  </si>
  <si>
    <t>880-0032</t>
    <phoneticPr fontId="41"/>
  </si>
  <si>
    <t>事業所の住所</t>
    <rPh sb="0" eb="3">
      <t>ジギョウショ</t>
    </rPh>
    <rPh sb="4" eb="6">
      <t>ジュウショ</t>
    </rPh>
    <phoneticPr fontId="41"/>
  </si>
  <si>
    <t>宮崎県宮崎市霧島1-1-2</t>
    <rPh sb="0" eb="3">
      <t>ミヤザキケン</t>
    </rPh>
    <rPh sb="3" eb="6">
      <t>ミヤザキシ</t>
    </rPh>
    <rPh sb="6" eb="8">
      <t>キリシマ</t>
    </rPh>
    <phoneticPr fontId="41"/>
  </si>
  <si>
    <t>居宅療養管理指導事業所</t>
  </si>
  <si>
    <t>事業所の管理者</t>
    <rPh sb="0" eb="3">
      <t>ジギョウショ</t>
    </rPh>
    <rPh sb="4" eb="7">
      <t>カンリシャ</t>
    </rPh>
    <phoneticPr fontId="41"/>
  </si>
  <si>
    <t>施設長　宮崎　太郎</t>
    <rPh sb="0" eb="3">
      <t>シセツチョウ</t>
    </rPh>
    <rPh sb="4" eb="6">
      <t>ミヤザキ</t>
    </rPh>
    <rPh sb="7" eb="9">
      <t>タロウ</t>
    </rPh>
    <phoneticPr fontId="41"/>
  </si>
  <si>
    <t>事業所の定員</t>
    <rPh sb="0" eb="3">
      <t>ジギョウショ</t>
    </rPh>
    <rPh sb="4" eb="6">
      <t>テイイン</t>
    </rPh>
    <phoneticPr fontId="41"/>
  </si>
  <si>
    <t>施設系サービスのみ入力してください。
施設系サービス以外のサービスは入力不要です。</t>
    <rPh sb="0" eb="2">
      <t>シセツ</t>
    </rPh>
    <rPh sb="2" eb="3">
      <t>ケイ</t>
    </rPh>
    <rPh sb="9" eb="11">
      <t>ニュウリョク</t>
    </rPh>
    <rPh sb="19" eb="21">
      <t>シセツ</t>
    </rPh>
    <rPh sb="21" eb="22">
      <t>ケイ</t>
    </rPh>
    <rPh sb="26" eb="28">
      <t>イガイ</t>
    </rPh>
    <rPh sb="34" eb="36">
      <t>ニュウリョク</t>
    </rPh>
    <rPh sb="36" eb="38">
      <t>フヨウ</t>
    </rPh>
    <phoneticPr fontId="41"/>
  </si>
  <si>
    <t>申請情報</t>
    <rPh sb="0" eb="2">
      <t>シンセイ</t>
    </rPh>
    <rPh sb="2" eb="4">
      <t>ジョウホウ</t>
    </rPh>
    <phoneticPr fontId="41"/>
  </si>
  <si>
    <t>通知書の送付先</t>
    <rPh sb="0" eb="3">
      <t>ツウチショ</t>
    </rPh>
    <rPh sb="4" eb="7">
      <t>ソウフサキ</t>
    </rPh>
    <phoneticPr fontId="41"/>
  </si>
  <si>
    <t>プルダウンリスト（※）から選択</t>
    <phoneticPr fontId="41"/>
  </si>
  <si>
    <t>地域密着型介護老人福祉施設</t>
  </si>
  <si>
    <t>申請年月日</t>
    <rPh sb="0" eb="2">
      <t>シンセイ</t>
    </rPh>
    <rPh sb="2" eb="5">
      <t>ネンガッピ</t>
    </rPh>
    <phoneticPr fontId="41"/>
  </si>
  <si>
    <t>書類の申請年月日を入力してください。</t>
    <rPh sb="0" eb="2">
      <t>ショルイ</t>
    </rPh>
    <rPh sb="3" eb="5">
      <t>シンセイ</t>
    </rPh>
    <rPh sb="5" eb="8">
      <t>ネンガッピ</t>
    </rPh>
    <rPh sb="9" eb="11">
      <t>ニュウリョク</t>
    </rPh>
    <phoneticPr fontId="41"/>
  </si>
  <si>
    <t>介護老人保健施設</t>
  </si>
  <si>
    <t>※エクセルのバージョンが古い場合は、プルダウンリストが表示されないことがありますので、
　その際は、右側のリストから、該当する項目を直接選択して、入力欄に貼り付けてください。</t>
    <rPh sb="12" eb="13">
      <t>フル</t>
    </rPh>
    <rPh sb="14" eb="16">
      <t>バアイ</t>
    </rPh>
    <rPh sb="27" eb="29">
      <t>ヒョウジ</t>
    </rPh>
    <rPh sb="47" eb="48">
      <t>サイ</t>
    </rPh>
    <phoneticPr fontId="41"/>
  </si>
  <si>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</si>
  <si>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</si>
  <si>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</si>
  <si>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</si>
  <si>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</si>
  <si>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</si>
  <si>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</si>
  <si>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</si>
  <si>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</si>
  <si>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r>
      <t>感染対策等を行った上での施設内療養に要する費用の補助に係るチェックリスト</t>
    </r>
    <r>
      <rPr>
        <b/>
        <u val="double"/>
        <sz val="12"/>
        <color theme="4"/>
        <rFont val="ＭＳ Ｐ明朝"/>
        <family val="1"/>
        <charset val="128"/>
      </rPr>
      <t>【該当する場合のみ】</t>
    </r>
    <rPh sb="27" eb="28">
      <t>カカ</t>
    </rPh>
    <phoneticPr fontId="1"/>
  </si>
  <si>
    <t>担当職員を分ける等のための勤務調整を実施した。</t>
    <phoneticPr fontId="41"/>
  </si>
  <si>
    <t>状態の急変に備えた・日常的な入所者の健康観察を実施した。</t>
    <phoneticPr fontId="41"/>
  </si>
  <si>
    <t>症状に変化があった場合等の医療機関・医師等への連絡・相談フローを確認した。</t>
    <rPh sb="0" eb="2">
      <t>ショウジョウ</t>
    </rPh>
    <rPh sb="3" eb="5">
      <t>ヘンカ</t>
    </rPh>
    <rPh sb="9" eb="11">
      <t>バアイ</t>
    </rPh>
    <rPh sb="11" eb="12">
      <t>ナド</t>
    </rPh>
    <rPh sb="13" eb="15">
      <t>イリョウ</t>
    </rPh>
    <rPh sb="15" eb="17">
      <t>キカン</t>
    </rPh>
    <rPh sb="18" eb="20">
      <t>イシ</t>
    </rPh>
    <rPh sb="20" eb="21">
      <t>トウ</t>
    </rPh>
    <rPh sb="23" eb="25">
      <t>レンラク</t>
    </rPh>
    <rPh sb="26" eb="28">
      <t>ソウダン</t>
    </rPh>
    <rPh sb="32" eb="34">
      <t>カクニン</t>
    </rPh>
    <phoneticPr fontId="41"/>
  </si>
  <si>
    <t>職・氏名</t>
    <rPh sb="0" eb="1">
      <t>ショク</t>
    </rPh>
    <rPh sb="2" eb="4">
      <t>シメイ</t>
    </rPh>
    <phoneticPr fontId="41"/>
  </si>
  <si>
    <r>
      <t>○感染発生の経緯</t>
    </r>
    <r>
      <rPr>
        <b/>
        <u val="double"/>
        <sz val="20"/>
        <color rgb="FFFF0000"/>
        <rFont val="游ゴシック"/>
        <family val="3"/>
        <charset val="128"/>
        <scheme val="minor"/>
      </rPr>
      <t>【必須】</t>
    </r>
    <rPh sb="1" eb="3">
      <t>カンセン</t>
    </rPh>
    <rPh sb="3" eb="5">
      <t>ハッセイ</t>
    </rPh>
    <rPh sb="6" eb="8">
      <t>ケイイ</t>
    </rPh>
    <rPh sb="9" eb="11">
      <t>ヒッス</t>
    </rPh>
    <phoneticPr fontId="1"/>
  </si>
  <si>
    <r>
      <t>○領収書等の明細一覧</t>
    </r>
    <r>
      <rPr>
        <b/>
        <u val="double"/>
        <sz val="20"/>
        <color rgb="FF0070C0"/>
        <rFont val="游ゴシック"/>
        <family val="3"/>
        <charset val="128"/>
        <scheme val="minor"/>
      </rPr>
      <t>【該当する場合のみ】</t>
    </r>
    <rPh sb="1" eb="4">
      <t>リョウシュウショ</t>
    </rPh>
    <rPh sb="4" eb="5">
      <t>トウ</t>
    </rPh>
    <rPh sb="6" eb="8">
      <t>メイサイ</t>
    </rPh>
    <rPh sb="8" eb="10">
      <t>イチラン</t>
    </rPh>
    <rPh sb="11" eb="13">
      <t>ガイトウ</t>
    </rPh>
    <rPh sb="15" eb="17">
      <t>バアイ</t>
    </rPh>
    <phoneticPr fontId="1"/>
  </si>
  <si>
    <t>その他</t>
  </si>
  <si>
    <r>
      <t>○割増賃金・手当等の明細一覧</t>
    </r>
    <r>
      <rPr>
        <b/>
        <u val="double"/>
        <sz val="20"/>
        <color rgb="FF0070C0"/>
        <rFont val="游ゴシック"/>
        <family val="3"/>
        <charset val="128"/>
        <scheme val="minor"/>
      </rPr>
      <t>【該当する場合のみ】</t>
    </r>
    <rPh sb="1" eb="3">
      <t>ワリマシ</t>
    </rPh>
    <rPh sb="3" eb="5">
      <t>チンギン</t>
    </rPh>
    <rPh sb="6" eb="8">
      <t>テアテ</t>
    </rPh>
    <rPh sb="8" eb="9">
      <t>トウ</t>
    </rPh>
    <rPh sb="10" eb="12">
      <t>メイサイ</t>
    </rPh>
    <rPh sb="12" eb="14">
      <t>イチラン</t>
    </rPh>
    <rPh sb="15" eb="17">
      <t>ガイトウ</t>
    </rPh>
    <rPh sb="19" eb="21">
      <t>バアイ</t>
    </rPh>
    <phoneticPr fontId="1"/>
  </si>
  <si>
    <t>割増賃金・手当</t>
    <rPh sb="0" eb="4">
      <t>ワリマシチンギン</t>
    </rPh>
    <rPh sb="5" eb="7">
      <t>テアテ</t>
    </rPh>
    <phoneticPr fontId="41"/>
  </si>
  <si>
    <r>
      <t>○施設内療養の一覧表</t>
    </r>
    <r>
      <rPr>
        <b/>
        <u val="double"/>
        <sz val="18"/>
        <color rgb="FF0070C0"/>
        <rFont val="ＭＳ Ｐゴシック"/>
        <family val="3"/>
        <charset val="128"/>
      </rPr>
      <t>【該当する場合のみ】</t>
    </r>
    <rPh sb="1" eb="4">
      <t>シセツナイ</t>
    </rPh>
    <rPh sb="4" eb="6">
      <t>リョウヨウ</t>
    </rPh>
    <rPh sb="7" eb="10">
      <t>イチランヒョウ</t>
    </rPh>
    <phoneticPr fontId="41"/>
  </si>
  <si>
    <t>定員</t>
    <rPh sb="0" eb="2">
      <t>テイイン</t>
    </rPh>
    <phoneticPr fontId="41"/>
  </si>
  <si>
    <t>・対象事業所：介護老人福祉施設、地域密着型介護老人福祉施設、介護老人保健施設、介護療養型医療施設、介護医療院、認知症対応型共同生活介護、養護老人ホーム、軽費老人ホーム、有料老人ホーム、サービス付き高齢者向け住宅、短期入所生活介護、短期入所療養介護</t>
    <rPh sb="1" eb="3">
      <t>タイショウ</t>
    </rPh>
    <rPh sb="3" eb="6">
      <t>ジギョウショ</t>
    </rPh>
    <rPh sb="7" eb="15">
      <t>カイゴロウジンフクシシセツ</t>
    </rPh>
    <rPh sb="16" eb="18">
      <t>チイキ</t>
    </rPh>
    <rPh sb="18" eb="21">
      <t>ミッチャクガタ</t>
    </rPh>
    <rPh sb="21" eb="29">
      <t>カイゴロウジンフクシシセツ</t>
    </rPh>
    <rPh sb="30" eb="32">
      <t>カイゴ</t>
    </rPh>
    <rPh sb="32" eb="34">
      <t>ロウジン</t>
    </rPh>
    <rPh sb="34" eb="36">
      <t>ホケン</t>
    </rPh>
    <rPh sb="36" eb="38">
      <t>シセツ</t>
    </rPh>
    <rPh sb="39" eb="48">
      <t>カイゴリョウヨウガタイリョウシセツ</t>
    </rPh>
    <rPh sb="49" eb="51">
      <t>カイゴ</t>
    </rPh>
    <rPh sb="51" eb="53">
      <t>イリョウ</t>
    </rPh>
    <rPh sb="53" eb="54">
      <t>イン</t>
    </rPh>
    <rPh sb="55" eb="58">
      <t>ニンチショウ</t>
    </rPh>
    <rPh sb="58" eb="61">
      <t>タイオウガタ</t>
    </rPh>
    <rPh sb="61" eb="63">
      <t>キョウドウ</t>
    </rPh>
    <rPh sb="63" eb="65">
      <t>セイカツ</t>
    </rPh>
    <rPh sb="65" eb="67">
      <t>カイゴ</t>
    </rPh>
    <rPh sb="68" eb="72">
      <t>ヨウゴロウジン</t>
    </rPh>
    <rPh sb="76" eb="80">
      <t>ケイヒロウジン</t>
    </rPh>
    <rPh sb="84" eb="88">
      <t>ユウリョウロウジン</t>
    </rPh>
    <rPh sb="96" eb="97">
      <t>ツ</t>
    </rPh>
    <rPh sb="98" eb="102">
      <t>コウレイシャム</t>
    </rPh>
    <rPh sb="103" eb="105">
      <t>ジュウタク</t>
    </rPh>
    <rPh sb="106" eb="114">
      <t>タンキニュウショセイカツカイゴ</t>
    </rPh>
    <rPh sb="115" eb="117">
      <t>タンキ</t>
    </rPh>
    <rPh sb="117" eb="119">
      <t>ニュウショ</t>
    </rPh>
    <rPh sb="119" eb="121">
      <t>リョウヨウ</t>
    </rPh>
    <rPh sb="121" eb="123">
      <t>カイゴ</t>
    </rPh>
    <phoneticPr fontId="41"/>
  </si>
  <si>
    <t>施設内で療養している日（発症日を含む）を指します。</t>
    <phoneticPr fontId="41"/>
  </si>
  <si>
    <t>解除とは、①療養解除の日、②医療機関等への入院日の翌日、③死亡日の翌日指します。</t>
    <rPh sb="0" eb="2">
      <t>カイジョ</t>
    </rPh>
    <rPh sb="6" eb="8">
      <t>リョウヨウ</t>
    </rPh>
    <rPh sb="8" eb="10">
      <t>カイジョ</t>
    </rPh>
    <rPh sb="11" eb="12">
      <t>ヒ</t>
    </rPh>
    <rPh sb="14" eb="16">
      <t>イリョウ</t>
    </rPh>
    <rPh sb="16" eb="18">
      <t>キカン</t>
    </rPh>
    <rPh sb="18" eb="19">
      <t>トウ</t>
    </rPh>
    <rPh sb="21" eb="23">
      <t>ニュウイン</t>
    </rPh>
    <rPh sb="23" eb="24">
      <t>ビ</t>
    </rPh>
    <rPh sb="25" eb="27">
      <t>ヨクジツ</t>
    </rPh>
    <rPh sb="29" eb="31">
      <t>シボウ</t>
    </rPh>
    <rPh sb="31" eb="32">
      <t>ビ</t>
    </rPh>
    <rPh sb="33" eb="35">
      <t>ヨクジツ</t>
    </rPh>
    <rPh sb="35" eb="36">
      <t>サ</t>
    </rPh>
    <phoneticPr fontId="41"/>
  </si>
  <si>
    <t>即解</t>
    <rPh sb="0" eb="2">
      <t>ソッカイ</t>
    </rPh>
    <phoneticPr fontId="41"/>
  </si>
  <si>
    <t>即解とは、①発症日に医療機関等へ入院した場合、②発症日に死亡した場合を指します。</t>
    <rPh sb="0" eb="1">
      <t>ソク</t>
    </rPh>
    <rPh sb="6" eb="8">
      <t>ハッショウ</t>
    </rPh>
    <rPh sb="8" eb="9">
      <t>ヒ</t>
    </rPh>
    <rPh sb="10" eb="12">
      <t>イリョウ</t>
    </rPh>
    <rPh sb="12" eb="14">
      <t>キカン</t>
    </rPh>
    <rPh sb="14" eb="15">
      <t>トウ</t>
    </rPh>
    <rPh sb="16" eb="18">
      <t>ニュウイン</t>
    </rPh>
    <rPh sb="20" eb="22">
      <t>バアイ</t>
    </rPh>
    <rPh sb="24" eb="26">
      <t>ハッショウ</t>
    </rPh>
    <rPh sb="26" eb="27">
      <t>ヒ</t>
    </rPh>
    <rPh sb="28" eb="30">
      <t>シボウ</t>
    </rPh>
    <rPh sb="32" eb="34">
      <t>バアイ</t>
    </rPh>
    <rPh sb="35" eb="36">
      <t>サ</t>
    </rPh>
    <phoneticPr fontId="41"/>
  </si>
  <si>
    <r>
      <t>・発症日を起算と</t>
    </r>
    <r>
      <rPr>
        <b/>
        <sz val="11"/>
        <rFont val="ＭＳ Ｐゴシック"/>
        <family val="3"/>
        <charset val="128"/>
      </rPr>
      <t>し、①入院または死亡日まで</t>
    </r>
    <r>
      <rPr>
        <sz val="11"/>
        <color theme="1"/>
        <rFont val="游ゴシック"/>
        <family val="2"/>
        <charset val="128"/>
        <scheme val="minor"/>
      </rPr>
      <t>②療養解除日の前日までのいずれかが終期となります。</t>
    </r>
    <rPh sb="1" eb="3">
      <t>ハッショウ</t>
    </rPh>
    <rPh sb="3" eb="4">
      <t>ビ</t>
    </rPh>
    <rPh sb="5" eb="7">
      <t>キサン</t>
    </rPh>
    <rPh sb="11" eb="13">
      <t>ニュウイン</t>
    </rPh>
    <rPh sb="16" eb="19">
      <t>シボウビ</t>
    </rPh>
    <rPh sb="22" eb="24">
      <t>リョウヨウ</t>
    </rPh>
    <rPh sb="24" eb="26">
      <t>カイジョ</t>
    </rPh>
    <rPh sb="26" eb="27">
      <t>ビ</t>
    </rPh>
    <rPh sb="28" eb="30">
      <t>ゼンジツ</t>
    </rPh>
    <rPh sb="38" eb="40">
      <t>シュウキ</t>
    </rPh>
    <phoneticPr fontId="41"/>
  </si>
  <si>
    <r>
      <t>・入力規制（プルダウンよる入力）を行っています</t>
    </r>
    <r>
      <rPr>
        <b/>
        <sz val="11"/>
        <color theme="9"/>
        <rFont val="ＭＳ Ｐゴシック"/>
        <family val="3"/>
        <charset val="128"/>
      </rPr>
      <t>（参考：入力の考え方）</t>
    </r>
    <r>
      <rPr>
        <sz val="11"/>
        <color theme="1"/>
        <rFont val="游ゴシック"/>
        <family val="2"/>
        <charset val="128"/>
        <scheme val="minor"/>
      </rPr>
      <t>。</t>
    </r>
    <rPh sb="1" eb="3">
      <t>ニュウリョク</t>
    </rPh>
    <rPh sb="3" eb="5">
      <t>キセイ</t>
    </rPh>
    <rPh sb="13" eb="15">
      <t>ニュウリョク</t>
    </rPh>
    <rPh sb="17" eb="18">
      <t>オコナ</t>
    </rPh>
    <rPh sb="24" eb="26">
      <t>サンコウ</t>
    </rPh>
    <rPh sb="27" eb="29">
      <t>ニュウリョク</t>
    </rPh>
    <rPh sb="30" eb="31">
      <t>カンガ</t>
    </rPh>
    <rPh sb="32" eb="33">
      <t>カタ</t>
    </rPh>
    <phoneticPr fontId="41"/>
  </si>
  <si>
    <t>施設内療養費</t>
    <rPh sb="0" eb="2">
      <t>シセツ</t>
    </rPh>
    <rPh sb="2" eb="3">
      <t>ナイ</t>
    </rPh>
    <rPh sb="3" eb="6">
      <t>リョウヨウヒ</t>
    </rPh>
    <phoneticPr fontId="41"/>
  </si>
  <si>
    <t>施設内療養者</t>
    <rPh sb="0" eb="3">
      <t>シセツナイ</t>
    </rPh>
    <rPh sb="3" eb="6">
      <t>リョウヨウシャ</t>
    </rPh>
    <phoneticPr fontId="41"/>
  </si>
  <si>
    <t>計</t>
    <rPh sb="0" eb="1">
      <t>ケイ</t>
    </rPh>
    <phoneticPr fontId="41"/>
  </si>
  <si>
    <t>宮崎県</t>
    <rPh sb="0" eb="3">
      <t>ミヤザキケン</t>
    </rPh>
    <phoneticPr fontId="1"/>
  </si>
  <si>
    <t>R5かかり増しの受領実績</t>
    <rPh sb="5" eb="6">
      <t>マ</t>
    </rPh>
    <rPh sb="8" eb="10">
      <t>ジュリョウ</t>
    </rPh>
    <rPh sb="10" eb="12">
      <t>ジッセキ</t>
    </rPh>
    <phoneticPr fontId="41"/>
  </si>
  <si>
    <r>
      <t>●</t>
    </r>
    <r>
      <rPr>
        <b/>
        <sz val="11"/>
        <color rgb="FFFF0000"/>
        <rFont val="ＭＳ 明朝"/>
        <family val="1"/>
        <charset val="128"/>
      </rPr>
      <t>R5</t>
    </r>
    <r>
      <rPr>
        <sz val="11"/>
        <rFont val="ＭＳ 明朝"/>
        <family val="1"/>
        <charset val="128"/>
      </rPr>
      <t>に係る個別協議を希望する場合
　対象期間が「</t>
    </r>
    <r>
      <rPr>
        <b/>
        <sz val="11"/>
        <color rgb="FFFF0000"/>
        <rFont val="ＭＳ 明朝"/>
        <family val="1"/>
        <charset val="128"/>
      </rPr>
      <t>令和5年度（R5.4.1～R6.3.31）</t>
    </r>
    <r>
      <rPr>
        <sz val="11"/>
        <rFont val="ＭＳ 明朝"/>
        <family val="1"/>
        <charset val="128"/>
      </rPr>
      <t>」のかかり増し補助金の受領実績（</t>
    </r>
    <r>
      <rPr>
        <b/>
        <sz val="11"/>
        <color rgb="FFFF0000"/>
        <rFont val="ＭＳ 明朝"/>
        <family val="1"/>
        <charset val="128"/>
      </rPr>
      <t>施設内療養費に係るものは除く</t>
    </r>
    <r>
      <rPr>
        <sz val="11"/>
        <rFont val="ＭＳ 明朝"/>
        <family val="1"/>
        <charset val="128"/>
      </rPr>
      <t>）を入力してください。
　いずれも、既に補助金の申請を行っていて、県からの決定通知・支払をまだ受けていない場合は、申請見込額を入力してください（千円未満切捨て）。</t>
    </r>
    <rPh sb="96" eb="97">
      <t>カカ</t>
    </rPh>
    <rPh sb="101" eb="102">
      <t>ノゾ</t>
    </rPh>
    <rPh sb="105" eb="107">
      <t>ニュウリョク</t>
    </rPh>
    <rPh sb="116" eb="117">
      <t>スデ</t>
    </rPh>
    <rPh sb="118" eb="121">
      <t>ホジョキン</t>
    </rPh>
    <rPh sb="122" eb="124">
      <t>シンセイ</t>
    </rPh>
    <rPh sb="125" eb="126">
      <t>オコナ</t>
    </rPh>
    <rPh sb="131" eb="132">
      <t>ケン</t>
    </rPh>
    <rPh sb="135" eb="137">
      <t>ケッテイ</t>
    </rPh>
    <rPh sb="137" eb="139">
      <t>ツウチ</t>
    </rPh>
    <rPh sb="140" eb="142">
      <t>シハライ</t>
    </rPh>
    <rPh sb="145" eb="146">
      <t>ウ</t>
    </rPh>
    <rPh sb="151" eb="153">
      <t>バアイ</t>
    </rPh>
    <rPh sb="155" eb="157">
      <t>シンセイミコミガクニュウリョクセンエンミマンキリス</t>
    </rPh>
    <phoneticPr fontId="41"/>
  </si>
  <si>
    <t>○</t>
  </si>
  <si>
    <r>
      <t>・【定員</t>
    </r>
    <r>
      <rPr>
        <b/>
        <u/>
        <sz val="11"/>
        <rFont val="ＭＳ Ｐゴシック"/>
        <family val="3"/>
        <charset val="128"/>
      </rPr>
      <t>30名以上</t>
    </r>
    <r>
      <rPr>
        <sz val="11"/>
        <color theme="1"/>
        <rFont val="ＭＳ Ｐゴシック"/>
        <family val="2"/>
        <charset val="128"/>
      </rPr>
      <t>の施設の場合】施設内療養者が</t>
    </r>
    <r>
      <rPr>
        <b/>
        <sz val="11"/>
        <color theme="1"/>
        <rFont val="ＭＳ Ｐゴシック"/>
        <family val="3"/>
        <charset val="128"/>
      </rPr>
      <t>10</t>
    </r>
    <r>
      <rPr>
        <b/>
        <u/>
        <sz val="11"/>
        <rFont val="ＭＳ Ｐゴシック"/>
        <family val="3"/>
        <charset val="128"/>
      </rPr>
      <t>名以上</t>
    </r>
    <r>
      <rPr>
        <sz val="11"/>
        <color theme="1"/>
        <rFont val="ＭＳ Ｐゴシック"/>
        <family val="2"/>
        <charset val="128"/>
      </rPr>
      <t>いる日は、</t>
    </r>
    <r>
      <rPr>
        <b/>
        <sz val="11"/>
        <color theme="1"/>
        <rFont val="ＭＳ Ｐゴシック"/>
        <family val="3"/>
        <charset val="128"/>
      </rPr>
      <t>1日５千円</t>
    </r>
    <r>
      <rPr>
        <sz val="11"/>
        <color theme="1"/>
        <rFont val="ＭＳ Ｐゴシック"/>
        <family val="2"/>
        <charset val="128"/>
      </rPr>
      <t>が追加補助されます。</t>
    </r>
    <rPh sb="2" eb="4">
      <t>テイイン</t>
    </rPh>
    <rPh sb="6" eb="7">
      <t>メイ</t>
    </rPh>
    <rPh sb="7" eb="9">
      <t>イジョウ</t>
    </rPh>
    <rPh sb="10" eb="12">
      <t>シセツ</t>
    </rPh>
    <rPh sb="13" eb="15">
      <t>バアイ</t>
    </rPh>
    <rPh sb="16" eb="18">
      <t>シセツ</t>
    </rPh>
    <rPh sb="18" eb="19">
      <t>ナイ</t>
    </rPh>
    <rPh sb="19" eb="22">
      <t>リョウヨウシャ</t>
    </rPh>
    <rPh sb="25" eb="26">
      <t>メイ</t>
    </rPh>
    <rPh sb="26" eb="28">
      <t>イジョウ</t>
    </rPh>
    <rPh sb="30" eb="31">
      <t>ヒ</t>
    </rPh>
    <rPh sb="34" eb="35">
      <t>ニチ</t>
    </rPh>
    <rPh sb="36" eb="37">
      <t>セン</t>
    </rPh>
    <rPh sb="37" eb="38">
      <t>エン</t>
    </rPh>
    <rPh sb="39" eb="41">
      <t>ツイカ</t>
    </rPh>
    <rPh sb="41" eb="43">
      <t>ホジョ</t>
    </rPh>
    <phoneticPr fontId="41"/>
  </si>
  <si>
    <r>
      <t>・陽性者となった入居者につい</t>
    </r>
    <r>
      <rPr>
        <sz val="11"/>
        <color rgb="FFFF0000"/>
        <rFont val="ＭＳ Ｐゴシック"/>
        <family val="3"/>
        <charset val="128"/>
      </rPr>
      <t>て、</t>
    </r>
    <r>
      <rPr>
        <b/>
        <u/>
        <sz val="11"/>
        <color rgb="FFFF0000"/>
        <rFont val="ＭＳ Ｐゴシック"/>
        <family val="3"/>
        <charset val="128"/>
      </rPr>
      <t>ゾーニング等の必要な対応を行った上で</t>
    </r>
    <r>
      <rPr>
        <sz val="11"/>
        <color theme="1"/>
        <rFont val="ＭＳ Ｐゴシック"/>
        <family val="3"/>
        <charset val="128"/>
      </rPr>
      <t>施設内で療養した場合は、令和5年10月1日以降は</t>
    </r>
    <r>
      <rPr>
        <sz val="11"/>
        <color rgb="FFFF0000"/>
        <rFont val="ＭＳ Ｐゴシック"/>
        <family val="3"/>
        <charset val="128"/>
      </rPr>
      <t>1日5千円の補助</t>
    </r>
    <r>
      <rPr>
        <sz val="11"/>
        <color theme="1"/>
        <rFont val="ＭＳ Ｐゴシック"/>
        <family val="3"/>
        <charset val="128"/>
      </rPr>
      <t>対象となります</t>
    </r>
    <r>
      <rPr>
        <b/>
        <sz val="11"/>
        <color theme="9" tint="0.39997558519241921"/>
        <rFont val="ＭＳ Ｐゴシック"/>
        <family val="3"/>
        <charset val="128"/>
      </rPr>
      <t>（参考：施設内療養費の補助対象となる期間）。　</t>
    </r>
    <rPh sb="1" eb="4">
      <t>ヨウセイシャ</t>
    </rPh>
    <rPh sb="8" eb="11">
      <t>ニュウキョシャ</t>
    </rPh>
    <rPh sb="21" eb="22">
      <t>トウ</t>
    </rPh>
    <rPh sb="23" eb="25">
      <t>ヒツヨウ</t>
    </rPh>
    <rPh sb="26" eb="28">
      <t>タイオウ</t>
    </rPh>
    <rPh sb="29" eb="30">
      <t>オコナ</t>
    </rPh>
    <rPh sb="32" eb="33">
      <t>ウエ</t>
    </rPh>
    <rPh sb="34" eb="37">
      <t>シセツナイ</t>
    </rPh>
    <rPh sb="38" eb="40">
      <t>リョウヨウ</t>
    </rPh>
    <rPh sb="42" eb="44">
      <t>バアイ</t>
    </rPh>
    <phoneticPr fontId="1"/>
  </si>
  <si>
    <r>
      <t>・【定員</t>
    </r>
    <r>
      <rPr>
        <b/>
        <u/>
        <sz val="11"/>
        <rFont val="ＭＳ Ｐゴシック"/>
        <family val="3"/>
        <charset val="128"/>
      </rPr>
      <t>29名以下</t>
    </r>
    <r>
      <rPr>
        <sz val="11"/>
        <color theme="1"/>
        <rFont val="ＭＳ Ｐゴシック"/>
        <family val="3"/>
        <charset val="128"/>
      </rPr>
      <t>の施設の場合】施設内療養者が</t>
    </r>
    <r>
      <rPr>
        <b/>
        <sz val="11"/>
        <color theme="1"/>
        <rFont val="ＭＳ Ｐゴシック"/>
        <family val="3"/>
        <charset val="128"/>
      </rPr>
      <t>４</t>
    </r>
    <r>
      <rPr>
        <b/>
        <u/>
        <sz val="11"/>
        <rFont val="ＭＳ Ｐゴシック"/>
        <family val="3"/>
        <charset val="128"/>
      </rPr>
      <t>名以上</t>
    </r>
    <r>
      <rPr>
        <sz val="11"/>
        <color theme="1"/>
        <rFont val="ＭＳ Ｐゴシック"/>
        <family val="3"/>
        <charset val="128"/>
      </rPr>
      <t>いる日は、</t>
    </r>
    <r>
      <rPr>
        <b/>
        <sz val="11"/>
        <color theme="1"/>
        <rFont val="ＭＳ Ｐゴシック"/>
        <family val="3"/>
        <charset val="128"/>
      </rPr>
      <t>1日５千円</t>
    </r>
    <r>
      <rPr>
        <sz val="11"/>
        <color theme="1"/>
        <rFont val="ＭＳ Ｐゴシック"/>
        <family val="3"/>
        <charset val="128"/>
      </rPr>
      <t>が追加補助されます。</t>
    </r>
    <rPh sb="2" eb="4">
      <t>テイイン</t>
    </rPh>
    <rPh sb="6" eb="7">
      <t>メイ</t>
    </rPh>
    <rPh sb="7" eb="9">
      <t>イカ</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セン</t>
    </rPh>
    <rPh sb="36" eb="37">
      <t>エン</t>
    </rPh>
    <rPh sb="38" eb="40">
      <t>ツイカ</t>
    </rPh>
    <rPh sb="40" eb="42">
      <t>ホジョ</t>
    </rPh>
    <phoneticPr fontId="41"/>
  </si>
  <si>
    <r>
      <t>【留意事項】
１　</t>
    </r>
    <r>
      <rPr>
        <sz val="11"/>
        <color rgb="FFFF0000"/>
        <rFont val="游ゴシック"/>
        <family val="3"/>
        <charset val="128"/>
        <scheme val="minor"/>
      </rPr>
      <t>慰労金</t>
    </r>
    <r>
      <rPr>
        <sz val="11"/>
        <color theme="1"/>
        <rFont val="游ゴシック"/>
        <family val="3"/>
        <charset val="128"/>
        <scheme val="minor"/>
      </rPr>
      <t>や</t>
    </r>
    <r>
      <rPr>
        <sz val="11"/>
        <color rgb="FFFF0000"/>
        <rFont val="游ゴシック"/>
        <family val="3"/>
        <charset val="128"/>
        <scheme val="minor"/>
      </rPr>
      <t>見舞金、休業補償に係る手当</t>
    </r>
    <r>
      <rPr>
        <sz val="11"/>
        <color theme="1"/>
        <rFont val="游ゴシック"/>
        <family val="3"/>
        <charset val="128"/>
        <scheme val="minor"/>
      </rPr>
      <t>は</t>
    </r>
    <r>
      <rPr>
        <u/>
        <sz val="11"/>
        <color rgb="FFFF0000"/>
        <rFont val="游ゴシック"/>
        <family val="3"/>
        <charset val="128"/>
        <scheme val="minor"/>
      </rPr>
      <t>補助対象外</t>
    </r>
    <r>
      <rPr>
        <sz val="11"/>
        <color theme="1"/>
        <rFont val="游ゴシック"/>
        <family val="3"/>
        <charset val="128"/>
        <scheme val="minor"/>
      </rPr>
      <t>となります。
２　</t>
    </r>
    <r>
      <rPr>
        <sz val="11"/>
        <color rgb="FFFF0000"/>
        <rFont val="游ゴシック"/>
        <family val="3"/>
        <charset val="128"/>
        <scheme val="minor"/>
      </rPr>
      <t>補助対象期間外に発生した手当等は補助対象外</t>
    </r>
    <r>
      <rPr>
        <sz val="11"/>
        <color theme="1"/>
        <rFont val="游ゴシック"/>
        <family val="3"/>
        <charset val="128"/>
        <scheme val="minor"/>
      </rPr>
      <t>となります。
　　（発生した日から収束日までの間に要した通常の介護サービスの提供では想定されない費用が対象となります。）
３　超過勤務手当のうち、期間内であっても通常業務を行っている場合は、補助対象外となります。
　　（超過勤務手当は、新型コロナウイルスの対応のために発生した経費に限られます。）
４　</t>
    </r>
    <r>
      <rPr>
        <b/>
        <sz val="11"/>
        <color rgb="FFFF0000"/>
        <rFont val="游ゴシック"/>
        <family val="3"/>
        <charset val="128"/>
        <scheme val="minor"/>
      </rPr>
      <t>危険手当</t>
    </r>
    <r>
      <rPr>
        <sz val="11"/>
        <color theme="1"/>
        <rFont val="游ゴシック"/>
        <family val="3"/>
        <charset val="128"/>
        <scheme val="minor"/>
      </rPr>
      <t>については</t>
    </r>
    <r>
      <rPr>
        <u/>
        <sz val="11"/>
        <color rgb="FFFF0000"/>
        <rFont val="游ゴシック"/>
        <family val="3"/>
        <charset val="128"/>
        <scheme val="minor"/>
      </rPr>
      <t xml:space="preserve">感染者への直接対応やレッドゾーン勤務など、感染が発生したことにより感染リスクが高い業務を行った
</t>
    </r>
    <r>
      <rPr>
        <sz val="11"/>
        <color rgb="FFFF0000"/>
        <rFont val="游ゴシック"/>
        <family val="3"/>
        <charset val="128"/>
        <scheme val="minor"/>
      </rPr>
      <t xml:space="preserve">       </t>
    </r>
    <r>
      <rPr>
        <u/>
        <sz val="11"/>
        <color rgb="FFFF0000"/>
        <rFont val="游ゴシック"/>
        <family val="3"/>
        <charset val="128"/>
        <scheme val="minor"/>
      </rPr>
      <t>ことに対して支給されるものが対象</t>
    </r>
    <r>
      <rPr>
        <sz val="11"/>
        <color theme="1"/>
        <rFont val="游ゴシック"/>
        <family val="3"/>
        <charset val="128"/>
        <scheme val="minor"/>
      </rPr>
      <t>となります。金額については社会通念上、適当な範囲が対象となります。
５　本一覧表とあわせて、下記の証拠書類を補助金の交付を受けた日の翌年度から起算して５年間保管してください。
　　・請求する職員が発生日から収束日までに勤務したことがわかる書類（出勤簿、時間外届簿等）
　　・請求する職員に対し、支払いを行ったことがわかる書類（賃金台帳など）
　　・危険手当等については、単価等の支払根拠がわかる書類（賃金規程、手当の案内等）
　　※原則、申請時に上記資料の提出を求めませんが、審査中に必要に応じて提出を求めることがあります。）
６　補助金の交付後、監査等により、補助対象外経費が含まれていることが判明した場合や、保管する書類に不備がある場合は、
　　返還を求めることがあります。
７　行が足りない場合は、「挿入」にて行を増やすか、ページを複製してください。
８　同一の職員で、複数の種類の手当を請求される場合は、手当の種類ごとに作成してください。
　　また、危険手当の単価が複数ある場合（従事する内容により単価を変更している場合など）も同様に行を分けて作成してください。
９　令和５年10月1日以降に支給された割増賃金・手当のうち、</t>
    </r>
    <r>
      <rPr>
        <u/>
        <sz val="11"/>
        <color rgb="FFFF0000"/>
        <rFont val="游ゴシック"/>
        <family val="3"/>
        <charset val="128"/>
        <scheme val="minor"/>
      </rPr>
      <t xml:space="preserve">新型コロナウイルス感染症への対応に係る業務手当（危険手当）については、
</t>
    </r>
    <r>
      <rPr>
        <sz val="11"/>
        <color rgb="FFFF0000"/>
        <rFont val="游ゴシック"/>
        <family val="3"/>
        <charset val="128"/>
        <scheme val="minor"/>
      </rPr>
      <t>　　</t>
    </r>
    <r>
      <rPr>
        <u/>
        <sz val="11"/>
        <color rgb="FFFF0000"/>
        <rFont val="游ゴシック"/>
        <family val="3"/>
        <charset val="128"/>
        <scheme val="minor"/>
      </rPr>
      <t>職員一人につき、日額による支給の場合には１日当たり４千円を補助上限とし、１月当たり２万円を限度額とします。</t>
    </r>
    <r>
      <rPr>
        <sz val="11"/>
        <color theme="1"/>
        <rFont val="游ゴシック"/>
        <family val="3"/>
        <charset val="128"/>
        <scheme val="minor"/>
      </rPr>
      <t xml:space="preserve">
　　また、</t>
    </r>
    <r>
      <rPr>
        <u/>
        <sz val="11"/>
        <color rgb="FFFF0000"/>
        <rFont val="游ゴシック"/>
        <family val="3"/>
        <charset val="128"/>
        <scheme val="minor"/>
      </rPr>
      <t>月額又は時給による支給の場合には１月当たり２万円を補助上限の限度額とします。</t>
    </r>
    <r>
      <rPr>
        <sz val="11"/>
        <color theme="1"/>
        <rFont val="游ゴシック"/>
        <family val="3"/>
        <charset val="128"/>
        <scheme val="minor"/>
      </rPr>
      <t xml:space="preserve">
</t>
    </r>
    <rPh sb="17" eb="19">
      <t>キュウギョウ</t>
    </rPh>
    <rPh sb="19" eb="21">
      <t>ホショウ</t>
    </rPh>
    <rPh sb="22" eb="23">
      <t>カカ</t>
    </rPh>
    <rPh sb="24" eb="26">
      <t>テアテ</t>
    </rPh>
    <rPh sb="41" eb="43">
      <t>ホジョ</t>
    </rPh>
    <rPh sb="43" eb="45">
      <t>タイショウ</t>
    </rPh>
    <rPh sb="45" eb="47">
      <t>キカン</t>
    </rPh>
    <rPh sb="47" eb="48">
      <t>ソト</t>
    </rPh>
    <rPh sb="49" eb="51">
      <t>ハッセイ</t>
    </rPh>
    <rPh sb="329" eb="330">
      <t>ホン</t>
    </rPh>
    <rPh sb="330" eb="333">
      <t>イチランヒョウ</t>
    </rPh>
    <rPh sb="509" eb="511">
      <t>ゲンソク</t>
    </rPh>
    <rPh sb="512" eb="514">
      <t>シンセイ</t>
    </rPh>
    <rPh sb="514" eb="515">
      <t>ジ</t>
    </rPh>
    <rPh sb="516" eb="518">
      <t>ジョウキ</t>
    </rPh>
    <rPh sb="518" eb="520">
      <t>シリョウ</t>
    </rPh>
    <rPh sb="521" eb="523">
      <t>テイシュツ</t>
    </rPh>
    <rPh sb="524" eb="525">
      <t>モト</t>
    </rPh>
    <rPh sb="531" eb="533">
      <t>シンサ</t>
    </rPh>
    <rPh sb="533" eb="534">
      <t>チュウ</t>
    </rPh>
    <rPh sb="535" eb="537">
      <t>ヒツヨウ</t>
    </rPh>
    <rPh sb="538" eb="539">
      <t>オウ</t>
    </rPh>
    <rPh sb="541" eb="543">
      <t>テイシュツ</t>
    </rPh>
    <rPh sb="544" eb="545">
      <t>モト</t>
    </rPh>
    <rPh sb="833" eb="835">
      <t>キケン</t>
    </rPh>
    <rPh sb="835" eb="837">
      <t>テアテ</t>
    </rPh>
    <phoneticPr fontId="28"/>
  </si>
  <si>
    <t>【かかり増し（個別協議）：Ｒ５発生分C（発生期間：R5.10.1～）】</t>
    <rPh sb="4" eb="5">
      <t>マ</t>
    </rPh>
    <rPh sb="7" eb="9">
      <t>コベツ</t>
    </rPh>
    <rPh sb="9" eb="11">
      <t>キョウギ</t>
    </rPh>
    <rPh sb="15" eb="17">
      <t>ハッセイ</t>
    </rPh>
    <rPh sb="17" eb="18">
      <t>ブン</t>
    </rPh>
    <rPh sb="20" eb="22">
      <t>ハッセイ</t>
    </rPh>
    <rPh sb="22" eb="24">
      <t>キカン</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</si>
</sst>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yyyy&quot;年&quot;m&quot;月&quot;d&quot;日&quot;;@"/>
    <numFmt numFmtId="178" formatCode="[$]ggge&quot;年&quot;m&quot;月&quot;d&quot;日&quot;;@"/>
    <numFmt numFmtId="179" formatCode="[$]ggge&quot;年&quot;m&quot;月&quot;d&quot;日&quot;;@" x16r2:formatCode16="[$-ja-JP-x-gannen]ggge&quot;年&quot;m&quot;月&quot;d&quot;日&quot;;@"/>
  </numFmts>
  <fonts count="9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20"/>
      <color theme="1"/>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sz val="13"/>
      <name val="メイリオ"/>
      <family val="3"/>
      <charset val="128"/>
    </font>
    <font>
      <sz val="9"/>
      <color indexed="81"/>
      <name val="MS P ゴシック"/>
      <family val="3"/>
      <charset val="128"/>
    </font>
    <font>
      <sz val="11"/>
      <name val="ＭＳ Ｐゴシック"/>
      <family val="3"/>
      <charset val="128"/>
    </font>
    <font>
      <sz val="6"/>
      <name val="ＭＳ Ｐゴシック"/>
      <family val="3"/>
      <charset val="128"/>
    </font>
    <font>
      <sz val="12"/>
      <name val="游ゴシック"/>
      <family val="3"/>
      <charset val="128"/>
      <scheme val="minor"/>
    </font>
    <font>
      <sz val="10"/>
      <name val="游ゴシック"/>
      <family val="3"/>
      <charset val="128"/>
      <scheme val="minor"/>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2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8"/>
      <name val="ＭＳ Ｐゴシック"/>
      <family val="3"/>
      <charset val="128"/>
    </font>
    <font>
      <sz val="11"/>
      <name val="ＭＳ Ｐ明朝"/>
      <family val="1"/>
      <charset val="128"/>
    </font>
    <font>
      <sz val="11"/>
      <name val="游ゴシック"/>
      <family val="2"/>
      <charset val="128"/>
      <scheme val="minor"/>
    </font>
    <font>
      <b/>
      <sz val="11"/>
      <name val="ＭＳ Ｐ明朝"/>
      <family val="1"/>
      <charset val="128"/>
    </font>
    <font>
      <b/>
      <sz val="9"/>
      <name val="游ゴシック"/>
      <family val="3"/>
      <charset val="128"/>
      <scheme val="minor"/>
    </font>
    <font>
      <b/>
      <sz val="10.5"/>
      <name val="游ゴシック"/>
      <family val="3"/>
      <charset val="128"/>
      <scheme val="minor"/>
    </font>
    <font>
      <sz val="9"/>
      <name val="ＭＳ Ｐ明朝"/>
      <family val="1"/>
      <charset val="128"/>
    </font>
    <font>
      <sz val="9"/>
      <name val="游ゴシック"/>
      <family val="2"/>
      <charset val="128"/>
      <scheme val="minor"/>
    </font>
    <font>
      <sz val="8"/>
      <name val="ＭＳ Ｐ明朝"/>
      <family val="1"/>
      <charset val="128"/>
    </font>
    <font>
      <sz val="8"/>
      <name val="游ゴシック"/>
      <family val="3"/>
      <charset val="128"/>
      <scheme val="minor"/>
    </font>
    <font>
      <sz val="9"/>
      <name val="游ゴシック"/>
      <family val="3"/>
      <charset val="128"/>
      <scheme val="minor"/>
    </font>
    <font>
      <b/>
      <sz val="11"/>
      <color rgb="FFFF0000"/>
      <name val="游ゴシック"/>
      <family val="3"/>
      <charset val="128"/>
    </font>
    <font>
      <sz val="11"/>
      <name val="ＭＳ 明朝"/>
      <family val="1"/>
      <charset val="128"/>
    </font>
    <font>
      <b/>
      <sz val="12"/>
      <color rgb="FFFF0000"/>
      <name val="ＭＳ 明朝"/>
      <family val="1"/>
      <charset val="128"/>
    </font>
    <font>
      <b/>
      <sz val="11"/>
      <color rgb="FFFF0000"/>
      <name val="ＭＳ 明朝"/>
      <family val="1"/>
      <charset val="128"/>
    </font>
    <font>
      <sz val="10"/>
      <name val="ＭＳ 明朝"/>
      <family val="1"/>
      <charset val="128"/>
    </font>
    <font>
      <u/>
      <sz val="11"/>
      <color theme="10"/>
      <name val="ＭＳ Ｐゴシック"/>
      <family val="3"/>
      <charset val="128"/>
    </font>
    <font>
      <u/>
      <sz val="11"/>
      <color theme="10"/>
      <name val="ＭＳ 明朝"/>
      <family val="1"/>
      <charset val="128"/>
    </font>
    <font>
      <sz val="9"/>
      <name val="ＭＳ 明朝"/>
      <family val="1"/>
      <charset val="128"/>
    </font>
    <font>
      <b/>
      <sz val="11"/>
      <name val="ＭＳ 明朝"/>
      <family val="1"/>
      <charset val="128"/>
    </font>
    <font>
      <b/>
      <u val="double"/>
      <sz val="12"/>
      <color theme="4"/>
      <name val="ＭＳ Ｐ明朝"/>
      <family val="1"/>
      <charset val="128"/>
    </font>
    <font>
      <sz val="11"/>
      <color rgb="FF000000"/>
      <name val="ＭＳ 明朝"/>
      <family val="1"/>
      <charset val="128"/>
    </font>
    <font>
      <b/>
      <u val="double"/>
      <sz val="20"/>
      <color rgb="FFFF0000"/>
      <name val="游ゴシック"/>
      <family val="3"/>
      <charset val="128"/>
      <scheme val="minor"/>
    </font>
    <font>
      <b/>
      <u val="double"/>
      <sz val="20"/>
      <color rgb="FF0070C0"/>
      <name val="游ゴシック"/>
      <family val="3"/>
      <charset val="128"/>
      <scheme val="minor"/>
    </font>
    <font>
      <b/>
      <u val="double"/>
      <sz val="18"/>
      <color rgb="FF0070C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theme="9"/>
      <name val="ＭＳ Ｐゴシック"/>
      <family val="3"/>
      <charset val="128"/>
    </font>
    <font>
      <b/>
      <u/>
      <sz val="11"/>
      <name val="ＭＳ Ｐゴシック"/>
      <family val="3"/>
      <charset val="128"/>
    </font>
    <font>
      <b/>
      <sz val="11"/>
      <name val="ＭＳ Ｐゴシック"/>
      <family val="3"/>
      <charset val="128"/>
    </font>
    <font>
      <sz val="11"/>
      <color theme="1"/>
      <name val="ＭＳ Ｐゴシック"/>
      <family val="2"/>
      <charset val="128"/>
    </font>
    <font>
      <b/>
      <sz val="11"/>
      <color theme="1"/>
      <name val="ＭＳ Ｐゴシック"/>
      <family val="3"/>
      <charset val="128"/>
    </font>
    <font>
      <sz val="11"/>
      <color theme="1"/>
      <name val="ＭＳ Ｐゴシック"/>
      <family val="3"/>
      <charset val="128"/>
    </font>
    <font>
      <b/>
      <sz val="11"/>
      <color theme="9" tint="0.39997558519241921"/>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style="medium">
        <color indexed="64"/>
      </right>
      <top style="thin">
        <color indexed="64"/>
      </top>
      <bottom style="double">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0" fillId="0" borderId="0">
      <alignment vertical="center"/>
    </xf>
    <xf numFmtId="38" fontId="40" fillId="0" borderId="0" applyFont="0" applyFill="0" applyBorder="0" applyAlignment="0" applyProtection="0">
      <alignment vertical="center"/>
    </xf>
    <xf numFmtId="0" fontId="74" fillId="0" borderId="0" applyNumberForma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47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Border="1">
      <alignment vertical="center"/>
    </xf>
    <xf numFmtId="38" fontId="20" fillId="0" borderId="44" xfId="1" applyFont="1" applyFill="1" applyBorder="1" applyAlignment="1">
      <alignment horizontal="center" vertical="center"/>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27"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1" fillId="0" borderId="1" xfId="2" applyFont="1" applyBorder="1" applyAlignment="1">
      <alignment horizontal="center" vertical="center"/>
    </xf>
    <xf numFmtId="38" fontId="20" fillId="0" borderId="44" xfId="3" applyFont="1" applyFill="1" applyBorder="1" applyAlignment="1">
      <alignment horizontal="center" vertical="center"/>
    </xf>
    <xf numFmtId="0" fontId="21" fillId="0" borderId="1" xfId="2" applyFont="1" applyBorder="1" applyAlignment="1">
      <alignment horizontal="center" vertical="center" shrinkToFit="1"/>
    </xf>
    <xf numFmtId="0" fontId="15" fillId="6" borderId="0" xfId="2" applyFont="1" applyFill="1">
      <alignment vertical="center"/>
    </xf>
    <xf numFmtId="0" fontId="19" fillId="0" borderId="0" xfId="2" applyFont="1">
      <alignment vertical="center"/>
    </xf>
    <xf numFmtId="0" fontId="21"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0" fillId="9" borderId="0" xfId="0" applyFont="1" applyFill="1">
      <alignment vertical="center"/>
    </xf>
    <xf numFmtId="0" fontId="3" fillId="9" borderId="0" xfId="0" applyFont="1" applyFill="1">
      <alignment vertical="center"/>
    </xf>
    <xf numFmtId="0" fontId="29"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50"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6" fillId="7" borderId="45" xfId="2" applyFont="1" applyFill="1" applyBorder="1">
      <alignment vertical="center"/>
    </xf>
    <xf numFmtId="0" fontId="19" fillId="7" borderId="46" xfId="2" applyFont="1" applyFill="1" applyBorder="1" applyAlignment="1">
      <alignment horizontal="right" vertical="center"/>
    </xf>
    <xf numFmtId="0" fontId="21" fillId="7" borderId="46" xfId="2" applyFont="1" applyFill="1" applyBorder="1" applyAlignment="1">
      <alignment horizontal="center" vertical="center"/>
    </xf>
    <xf numFmtId="0" fontId="19" fillId="7" borderId="25" xfId="2" applyFont="1" applyFill="1" applyBorder="1" applyAlignment="1">
      <alignment horizontal="center" vertical="center"/>
    </xf>
    <xf numFmtId="0" fontId="19" fillId="7" borderId="3" xfId="2" applyFont="1" applyFill="1" applyBorder="1">
      <alignment vertical="center"/>
    </xf>
    <xf numFmtId="0" fontId="15" fillId="7" borderId="47" xfId="2" applyFont="1" applyFill="1" applyBorder="1" applyAlignment="1">
      <alignment vertical="center" wrapText="1"/>
    </xf>
    <xf numFmtId="0" fontId="15" fillId="7" borderId="7" xfId="2" applyFont="1" applyFill="1" applyBorder="1" applyAlignment="1">
      <alignment vertical="center" wrapText="1"/>
    </xf>
    <xf numFmtId="0" fontId="19" fillId="7" borderId="47" xfId="2" applyFont="1" applyFill="1" applyBorder="1" applyAlignment="1">
      <alignment vertical="center" wrapText="1"/>
    </xf>
    <xf numFmtId="0" fontId="15" fillId="7" borderId="53" xfId="2" applyFont="1" applyFill="1" applyBorder="1" applyAlignment="1">
      <alignment vertical="center" wrapText="1"/>
    </xf>
    <xf numFmtId="0" fontId="16" fillId="11" borderId="45" xfId="2" applyFont="1" applyFill="1" applyBorder="1">
      <alignment vertical="center"/>
    </xf>
    <xf numFmtId="0" fontId="19" fillId="11" borderId="46" xfId="2" applyFont="1" applyFill="1" applyBorder="1" applyAlignment="1">
      <alignment horizontal="right" vertical="center"/>
    </xf>
    <xf numFmtId="0" fontId="21" fillId="11" borderId="46" xfId="2" applyFont="1" applyFill="1" applyBorder="1" applyAlignment="1">
      <alignment horizontal="center" vertical="center"/>
    </xf>
    <xf numFmtId="0" fontId="19" fillId="11" borderId="25" xfId="2" applyFont="1" applyFill="1" applyBorder="1" applyAlignment="1">
      <alignment horizontal="center" vertical="center"/>
    </xf>
    <xf numFmtId="0" fontId="19" fillId="11" borderId="3" xfId="2" applyFont="1" applyFill="1" applyBorder="1">
      <alignment vertical="center"/>
    </xf>
    <xf numFmtId="0" fontId="15" fillId="11" borderId="47" xfId="2" applyFont="1" applyFill="1" applyBorder="1" applyAlignment="1">
      <alignment vertical="center" wrapText="1"/>
    </xf>
    <xf numFmtId="0" fontId="15" fillId="11" borderId="7" xfId="2" applyFont="1" applyFill="1" applyBorder="1" applyAlignment="1">
      <alignment vertical="center" wrapText="1"/>
    </xf>
    <xf numFmtId="0" fontId="19" fillId="11" borderId="47" xfId="2" applyFont="1" applyFill="1" applyBorder="1" applyAlignment="1">
      <alignment vertical="center" wrapText="1"/>
    </xf>
    <xf numFmtId="0" fontId="15" fillId="11" borderId="53" xfId="2" applyFont="1" applyFill="1" applyBorder="1" applyAlignment="1">
      <alignment vertical="center" wrapText="1"/>
    </xf>
    <xf numFmtId="0" fontId="22" fillId="11" borderId="0" xfId="2" applyFont="1" applyFill="1" applyAlignment="1">
      <alignment horizontal="center" vertical="center"/>
    </xf>
    <xf numFmtId="0" fontId="22" fillId="7" borderId="0" xfId="2" applyFont="1" applyFill="1" applyAlignment="1">
      <alignment horizontal="center" vertical="center"/>
    </xf>
    <xf numFmtId="38" fontId="4" fillId="3" borderId="35" xfId="1" applyFont="1" applyFill="1" applyBorder="1" applyAlignment="1">
      <alignment horizontal="center" vertical="center" wrapText="1"/>
    </xf>
    <xf numFmtId="0" fontId="58" fillId="0" borderId="0" xfId="8" applyFont="1">
      <alignment vertical="center"/>
    </xf>
    <xf numFmtId="0" fontId="40" fillId="0" borderId="0" xfId="8">
      <alignment vertical="center"/>
    </xf>
    <xf numFmtId="0" fontId="40" fillId="0" borderId="72" xfId="8" applyBorder="1">
      <alignment vertical="center"/>
    </xf>
    <xf numFmtId="0" fontId="57" fillId="0" borderId="2" xfId="8" applyFont="1" applyBorder="1" applyAlignment="1">
      <alignment horizontal="center" vertical="center"/>
    </xf>
    <xf numFmtId="0" fontId="40" fillId="0" borderId="3" xfId="8" applyBorder="1">
      <alignment vertical="center"/>
    </xf>
    <xf numFmtId="38" fontId="53" fillId="0" borderId="56" xfId="9" applyFont="1" applyBorder="1">
      <alignment vertical="center"/>
    </xf>
    <xf numFmtId="0" fontId="40" fillId="0" borderId="1" xfId="8" applyBorder="1">
      <alignment vertical="center"/>
    </xf>
    <xf numFmtId="0" fontId="40" fillId="0" borderId="2" xfId="8" applyBorder="1">
      <alignment vertical="center"/>
    </xf>
    <xf numFmtId="0" fontId="40" fillId="0" borderId="46" xfId="8" applyBorder="1">
      <alignment vertical="center"/>
    </xf>
    <xf numFmtId="0" fontId="59" fillId="0" borderId="0" xfId="4" applyFont="1">
      <alignment vertical="center"/>
    </xf>
    <xf numFmtId="0" fontId="59" fillId="0" borderId="0" xfId="5" applyFont="1">
      <alignment vertical="center"/>
    </xf>
    <xf numFmtId="0" fontId="60" fillId="0" borderId="0" xfId="5" applyFont="1">
      <alignment vertical="center"/>
    </xf>
    <xf numFmtId="0" fontId="61" fillId="0" borderId="0" xfId="5" applyFont="1">
      <alignment vertical="center"/>
    </xf>
    <xf numFmtId="0" fontId="69" fillId="0" borderId="0" xfId="8" applyFont="1">
      <alignment vertical="center"/>
    </xf>
    <xf numFmtId="0" fontId="70" fillId="0" borderId="0" xfId="8" applyFont="1">
      <alignment vertical="center"/>
    </xf>
    <xf numFmtId="0" fontId="71" fillId="0" borderId="0" xfId="8" applyFont="1">
      <alignment vertical="center"/>
    </xf>
    <xf numFmtId="0" fontId="72" fillId="0" borderId="0" xfId="8" applyFont="1">
      <alignment vertical="center"/>
    </xf>
    <xf numFmtId="0" fontId="70" fillId="0" borderId="0" xfId="8" applyFont="1" applyAlignment="1">
      <alignment horizontal="center"/>
    </xf>
    <xf numFmtId="0" fontId="70" fillId="0" borderId="75" xfId="8" applyFont="1" applyBorder="1">
      <alignment vertical="center"/>
    </xf>
    <xf numFmtId="0" fontId="70" fillId="14" borderId="1" xfId="8" applyFont="1" applyFill="1" applyBorder="1">
      <alignment vertical="center"/>
    </xf>
    <xf numFmtId="0" fontId="70" fillId="14" borderId="1" xfId="8" applyFont="1" applyFill="1" applyBorder="1" applyAlignment="1">
      <alignment horizontal="center" vertical="center"/>
    </xf>
    <xf numFmtId="0" fontId="70" fillId="14" borderId="53" xfId="8" applyFont="1" applyFill="1" applyBorder="1" applyAlignment="1">
      <alignment horizontal="center" vertical="center"/>
    </xf>
    <xf numFmtId="0" fontId="73" fillId="15" borderId="1" xfId="8" applyFont="1" applyFill="1" applyBorder="1" applyAlignment="1">
      <alignment horizontal="center" vertical="center" wrapText="1"/>
    </xf>
    <xf numFmtId="0" fontId="70" fillId="15" borderId="45" xfId="8" applyFont="1" applyFill="1" applyBorder="1" applyAlignment="1">
      <alignment horizontal="center" vertical="center" wrapText="1"/>
    </xf>
    <xf numFmtId="0" fontId="70" fillId="2" borderId="76" xfId="8" applyFont="1" applyFill="1" applyBorder="1" applyAlignment="1">
      <alignment horizontal="left" vertical="center" shrinkToFit="1"/>
    </xf>
    <xf numFmtId="0" fontId="70" fillId="15" borderId="44" xfId="8" applyFont="1" applyFill="1" applyBorder="1" applyAlignment="1">
      <alignment horizontal="left" vertical="center"/>
    </xf>
    <xf numFmtId="0" fontId="73" fillId="15" borderId="1" xfId="8" applyFont="1" applyFill="1" applyBorder="1" applyAlignment="1">
      <alignment horizontal="center" vertical="center"/>
    </xf>
    <xf numFmtId="0" fontId="70" fillId="15" borderId="2" xfId="8" applyFont="1" applyFill="1" applyBorder="1" applyAlignment="1">
      <alignment horizontal="center" vertical="center"/>
    </xf>
    <xf numFmtId="0" fontId="70" fillId="2" borderId="57" xfId="8" applyFont="1" applyFill="1" applyBorder="1" applyAlignment="1">
      <alignment horizontal="left" vertical="center" shrinkToFit="1"/>
    </xf>
    <xf numFmtId="0" fontId="70" fillId="15" borderId="3" xfId="8" applyFont="1" applyFill="1" applyBorder="1" applyAlignment="1">
      <alignment horizontal="left" vertical="center"/>
    </xf>
    <xf numFmtId="0" fontId="70" fillId="15" borderId="8" xfId="8" applyFont="1" applyFill="1" applyBorder="1" applyAlignment="1">
      <alignment horizontal="center" vertical="center"/>
    </xf>
    <xf numFmtId="0" fontId="70" fillId="2" borderId="56" xfId="8" applyFont="1" applyFill="1" applyBorder="1" applyAlignment="1">
      <alignment horizontal="left" vertical="center" shrinkToFit="1"/>
    </xf>
    <xf numFmtId="0" fontId="75" fillId="15" borderId="3" xfId="10" applyFont="1" applyFill="1" applyBorder="1" applyAlignment="1">
      <alignment horizontal="left" vertical="center"/>
    </xf>
    <xf numFmtId="0" fontId="73" fillId="16" borderId="1" xfId="8" applyFont="1" applyFill="1" applyBorder="1" applyAlignment="1">
      <alignment horizontal="center" vertical="center"/>
    </xf>
    <xf numFmtId="0" fontId="70" fillId="16" borderId="2" xfId="8" applyFont="1" applyFill="1" applyBorder="1" applyAlignment="1">
      <alignment horizontal="center" vertical="center" wrapText="1"/>
    </xf>
    <xf numFmtId="0" fontId="70" fillId="2" borderId="56" xfId="8" applyFont="1" applyFill="1" applyBorder="1" applyAlignment="1">
      <alignment vertical="center" shrinkToFit="1"/>
    </xf>
    <xf numFmtId="0" fontId="70" fillId="16" borderId="3" xfId="8" applyFont="1" applyFill="1" applyBorder="1" applyAlignment="1">
      <alignment horizontal="left" vertical="center"/>
    </xf>
    <xf numFmtId="0" fontId="70" fillId="16" borderId="8" xfId="8" applyFont="1" applyFill="1" applyBorder="1" applyAlignment="1">
      <alignment horizontal="center" vertical="center"/>
    </xf>
    <xf numFmtId="0" fontId="70" fillId="2" borderId="77" xfId="8" applyFont="1" applyFill="1" applyBorder="1" applyAlignment="1">
      <alignment vertical="center" shrinkToFit="1"/>
    </xf>
    <xf numFmtId="0" fontId="70" fillId="16" borderId="21" xfId="8" applyFont="1" applyFill="1" applyBorder="1" applyAlignment="1">
      <alignment horizontal="left" vertical="center"/>
    </xf>
    <xf numFmtId="177" fontId="70" fillId="2" borderId="77" xfId="8" applyNumberFormat="1" applyFont="1" applyFill="1" applyBorder="1" applyAlignment="1">
      <alignment horizontal="left" vertical="center" shrinkToFit="1"/>
    </xf>
    <xf numFmtId="178" fontId="70" fillId="16" borderId="21" xfId="8" applyNumberFormat="1" applyFont="1" applyFill="1" applyBorder="1" applyAlignment="1">
      <alignment horizontal="left" vertical="center"/>
    </xf>
    <xf numFmtId="0" fontId="70" fillId="2" borderId="77" xfId="8" applyFont="1" applyFill="1" applyBorder="1" applyAlignment="1">
      <alignment horizontal="left" vertical="center" shrinkToFit="1"/>
    </xf>
    <xf numFmtId="0" fontId="70" fillId="16" borderId="2" xfId="8" applyFont="1" applyFill="1" applyBorder="1" applyAlignment="1">
      <alignment horizontal="center" vertical="center"/>
    </xf>
    <xf numFmtId="0" fontId="70" fillId="16" borderId="3" xfId="8" applyFont="1" applyFill="1" applyBorder="1">
      <alignment vertical="center"/>
    </xf>
    <xf numFmtId="0" fontId="73" fillId="17" borderId="1" xfId="8" applyFont="1" applyFill="1" applyBorder="1" applyAlignment="1">
      <alignment horizontal="center" vertical="center"/>
    </xf>
    <xf numFmtId="0" fontId="70" fillId="17" borderId="2" xfId="8" applyFont="1" applyFill="1" applyBorder="1" applyAlignment="1">
      <alignment horizontal="center" vertical="center"/>
    </xf>
    <xf numFmtId="0" fontId="70" fillId="17" borderId="3" xfId="8" applyFont="1" applyFill="1" applyBorder="1">
      <alignment vertical="center"/>
    </xf>
    <xf numFmtId="0" fontId="70" fillId="0" borderId="78" xfId="8" applyFont="1" applyBorder="1">
      <alignment vertical="center"/>
    </xf>
    <xf numFmtId="0" fontId="70" fillId="17" borderId="3" xfId="8" applyFont="1" applyFill="1" applyBorder="1" applyAlignment="1">
      <alignment vertical="center" wrapText="1"/>
    </xf>
    <xf numFmtId="0" fontId="70" fillId="17" borderId="44" xfId="8" applyFont="1" applyFill="1" applyBorder="1">
      <alignment vertical="center"/>
    </xf>
    <xf numFmtId="0" fontId="70" fillId="17" borderId="44" xfId="8" applyFont="1" applyFill="1" applyBorder="1" applyAlignment="1">
      <alignment horizontal="left" vertical="center" wrapText="1"/>
    </xf>
    <xf numFmtId="0" fontId="73" fillId="11" borderId="1" xfId="8" applyFont="1" applyFill="1" applyBorder="1" applyAlignment="1">
      <alignment horizontal="center" vertical="center"/>
    </xf>
    <xf numFmtId="0" fontId="70" fillId="11" borderId="2" xfId="8" applyFont="1" applyFill="1" applyBorder="1" applyAlignment="1">
      <alignment horizontal="center" vertical="center"/>
    </xf>
    <xf numFmtId="0" fontId="70" fillId="11" borderId="44" xfId="8" applyFont="1" applyFill="1" applyBorder="1" applyAlignment="1">
      <alignment horizontal="left" vertical="center"/>
    </xf>
    <xf numFmtId="38" fontId="70" fillId="2" borderId="57" xfId="9" applyFont="1" applyFill="1" applyBorder="1" applyAlignment="1">
      <alignment horizontal="left" vertical="center" shrinkToFit="1"/>
    </xf>
    <xf numFmtId="0" fontId="70" fillId="11" borderId="44" xfId="8" applyFont="1" applyFill="1" applyBorder="1" applyAlignment="1">
      <alignment horizontal="left" vertical="center" wrapText="1"/>
    </xf>
    <xf numFmtId="178" fontId="70" fillId="2" borderId="58" xfId="8" applyNumberFormat="1" applyFont="1" applyFill="1" applyBorder="1" applyAlignment="1">
      <alignment horizontal="left" vertical="center" shrinkToFit="1"/>
    </xf>
    <xf numFmtId="58" fontId="70" fillId="11" borderId="5" xfId="8" applyNumberFormat="1" applyFont="1" applyFill="1" applyBorder="1" applyAlignment="1">
      <alignment horizontal="left" vertical="center" wrapText="1"/>
    </xf>
    <xf numFmtId="0" fontId="60" fillId="0" borderId="0" xfId="11" applyFont="1">
      <alignment vertical="center"/>
    </xf>
    <xf numFmtId="0" fontId="60" fillId="0" borderId="0" xfId="11" applyFont="1" applyAlignment="1">
      <alignment vertical="center" wrapText="1"/>
    </xf>
    <xf numFmtId="0" fontId="79" fillId="2" borderId="82" xfId="8" applyFont="1" applyFill="1" applyBorder="1" applyAlignment="1">
      <alignment vertical="top"/>
    </xf>
    <xf numFmtId="0" fontId="79" fillId="2" borderId="27" xfId="8" applyFont="1" applyFill="1" applyBorder="1" applyAlignment="1">
      <alignment vertical="top"/>
    </xf>
    <xf numFmtId="0" fontId="79" fillId="2" borderId="16" xfId="8" applyFont="1" applyFill="1" applyBorder="1" applyAlignment="1">
      <alignment vertical="top"/>
    </xf>
    <xf numFmtId="0" fontId="63" fillId="0" borderId="0" xfId="11" applyFont="1" applyAlignment="1">
      <alignment vertical="center" wrapText="1"/>
    </xf>
    <xf numFmtId="0" fontId="48" fillId="0" borderId="0" xfId="11" applyFont="1" applyAlignment="1">
      <alignment vertical="center" wrapText="1"/>
    </xf>
    <xf numFmtId="0" fontId="61" fillId="0" borderId="0" xfId="11" applyFont="1">
      <alignment vertical="center"/>
    </xf>
    <xf numFmtId="0" fontId="64" fillId="0" borderId="0" xfId="11" applyFont="1" applyAlignment="1">
      <alignment horizontal="left" vertical="center" wrapText="1"/>
    </xf>
    <xf numFmtId="0" fontId="65" fillId="0" borderId="0" xfId="11" applyFont="1" applyAlignment="1">
      <alignment vertical="top"/>
    </xf>
    <xf numFmtId="0" fontId="45" fillId="0" borderId="0" xfId="11" applyFont="1" applyAlignment="1">
      <alignment vertical="top"/>
    </xf>
    <xf numFmtId="0" fontId="46" fillId="0" borderId="0" xfId="11" applyFont="1">
      <alignment vertical="center"/>
    </xf>
    <xf numFmtId="0" fontId="46" fillId="5" borderId="0" xfId="11" applyFont="1" applyFill="1">
      <alignment vertical="center"/>
    </xf>
    <xf numFmtId="0" fontId="46" fillId="5" borderId="0" xfId="11" applyFont="1" applyFill="1" applyAlignment="1">
      <alignment vertical="center" wrapText="1"/>
    </xf>
    <xf numFmtId="0" fontId="19" fillId="5" borderId="0" xfId="11" applyFont="1" applyFill="1">
      <alignment vertical="center"/>
    </xf>
    <xf numFmtId="0" fontId="46" fillId="5" borderId="0" xfId="11" applyFont="1" applyFill="1" applyAlignment="1" applyProtection="1">
      <alignment vertical="center" shrinkToFit="1"/>
      <protection locked="0"/>
    </xf>
    <xf numFmtId="0" fontId="47" fillId="0" borderId="0" xfId="11" applyFont="1">
      <alignment vertical="center"/>
    </xf>
    <xf numFmtId="0" fontId="48" fillId="0" borderId="0" xfId="11" applyFont="1">
      <alignment vertical="center"/>
    </xf>
    <xf numFmtId="0" fontId="48" fillId="0" borderId="0" xfId="11" applyFont="1" applyAlignment="1">
      <alignment horizontal="center" vertical="center"/>
    </xf>
    <xf numFmtId="0" fontId="48" fillId="0" borderId="0" xfId="11" applyFont="1" applyAlignment="1" applyProtection="1">
      <alignment vertical="center" shrinkToFit="1"/>
      <protection locked="0"/>
    </xf>
    <xf numFmtId="0" fontId="47" fillId="0" borderId="0" xfId="11" applyFont="1" applyAlignment="1">
      <alignment horizontal="center" vertical="center"/>
    </xf>
    <xf numFmtId="0" fontId="66" fillId="5" borderId="0" xfId="11" applyFont="1" applyFill="1" applyAlignment="1">
      <alignment horizontal="right" vertical="top"/>
    </xf>
    <xf numFmtId="0" fontId="67" fillId="5" borderId="0" xfId="11" applyFont="1" applyFill="1" applyAlignment="1">
      <alignment vertical="top"/>
    </xf>
    <xf numFmtId="0" fontId="63" fillId="5" borderId="0" xfId="11" applyFont="1" applyFill="1" applyAlignment="1">
      <alignment vertical="center" wrapText="1"/>
    </xf>
    <xf numFmtId="0" fontId="68" fillId="5" borderId="0" xfId="11" applyFont="1" applyFill="1">
      <alignment vertical="center"/>
    </xf>
    <xf numFmtId="0" fontId="66" fillId="5" borderId="0" xfId="11" applyFont="1" applyFill="1" applyAlignment="1">
      <alignment horizontal="right" vertical="top" wrapText="1"/>
    </xf>
    <xf numFmtId="0" fontId="2" fillId="0" borderId="0" xfId="12">
      <alignment vertical="center"/>
    </xf>
    <xf numFmtId="0" fontId="49" fillId="0" borderId="0" xfId="12" applyFont="1">
      <alignment vertical="center"/>
    </xf>
    <xf numFmtId="0" fontId="50" fillId="0" borderId="0" xfId="12" applyFont="1">
      <alignment vertical="center"/>
    </xf>
    <xf numFmtId="0" fontId="2" fillId="13" borderId="60" xfId="12" applyFill="1" applyBorder="1" applyAlignment="1">
      <alignment horizontal="center" vertical="center"/>
    </xf>
    <xf numFmtId="0" fontId="2" fillId="13" borderId="61" xfId="12" applyFill="1" applyBorder="1" applyAlignment="1">
      <alignment horizontal="center" vertical="center"/>
    </xf>
    <xf numFmtId="0" fontId="2" fillId="0" borderId="1" xfId="12" applyBorder="1" applyAlignment="1">
      <alignment horizontal="center" vertical="center"/>
    </xf>
    <xf numFmtId="179" fontId="2" fillId="0" borderId="62" xfId="12" applyNumberFormat="1" applyBorder="1">
      <alignment vertical="center"/>
    </xf>
    <xf numFmtId="0" fontId="2" fillId="0" borderId="62" xfId="12" applyBorder="1">
      <alignment vertical="center"/>
    </xf>
    <xf numFmtId="0" fontId="2" fillId="0" borderId="63" xfId="12" applyBorder="1">
      <alignment vertical="center"/>
    </xf>
    <xf numFmtId="0" fontId="2" fillId="0" borderId="64" xfId="12" applyBorder="1">
      <alignment vertical="center"/>
    </xf>
    <xf numFmtId="179" fontId="2" fillId="0" borderId="65" xfId="12" applyNumberFormat="1" applyBorder="1">
      <alignment vertical="center"/>
    </xf>
    <xf numFmtId="0" fontId="2" fillId="0" borderId="65" xfId="12" applyBorder="1">
      <alignment vertical="center"/>
    </xf>
    <xf numFmtId="0" fontId="2" fillId="0" borderId="66" xfId="12" applyBorder="1">
      <alignment vertical="center"/>
    </xf>
    <xf numFmtId="0" fontId="2" fillId="0" borderId="67" xfId="12" applyBorder="1">
      <alignment vertical="center"/>
    </xf>
    <xf numFmtId="0" fontId="2" fillId="0" borderId="62" xfId="12" applyBorder="1" applyAlignment="1">
      <alignment vertical="center" wrapText="1"/>
    </xf>
    <xf numFmtId="0" fontId="2" fillId="0" borderId="65" xfId="12" applyBorder="1" applyAlignment="1">
      <alignment horizontal="center" vertical="center"/>
    </xf>
    <xf numFmtId="0" fontId="2" fillId="0" borderId="65" xfId="12" applyBorder="1" applyAlignment="1">
      <alignment horizontal="right" vertical="center"/>
    </xf>
    <xf numFmtId="0" fontId="44" fillId="0" borderId="65" xfId="12" applyFont="1" applyBorder="1" applyAlignment="1">
      <alignment horizontal="right" vertical="center"/>
    </xf>
    <xf numFmtId="58" fontId="2" fillId="0" borderId="1" xfId="12" applyNumberFormat="1" applyBorder="1">
      <alignment vertical="center"/>
    </xf>
    <xf numFmtId="0" fontId="2" fillId="0" borderId="1" xfId="12" applyBorder="1" applyAlignment="1">
      <alignment vertical="center" wrapText="1"/>
    </xf>
    <xf numFmtId="0" fontId="2" fillId="0" borderId="60" xfId="12" applyBorder="1">
      <alignment vertical="center"/>
    </xf>
    <xf numFmtId="0" fontId="2" fillId="0" borderId="61" xfId="12" applyBorder="1">
      <alignment vertical="center"/>
    </xf>
    <xf numFmtId="0" fontId="2" fillId="0" borderId="0" xfId="12" applyAlignment="1">
      <alignment horizontal="right" vertical="center"/>
    </xf>
    <xf numFmtId="0" fontId="2" fillId="5" borderId="0" xfId="12" applyFill="1">
      <alignment vertical="center"/>
    </xf>
    <xf numFmtId="0" fontId="2" fillId="5" borderId="0" xfId="12" applyFill="1" applyAlignment="1">
      <alignment horizontal="right" vertical="center"/>
    </xf>
    <xf numFmtId="0" fontId="2" fillId="5" borderId="46" xfId="12" applyFill="1" applyBorder="1">
      <alignment vertical="center"/>
    </xf>
    <xf numFmtId="0" fontId="2" fillId="2" borderId="62" xfId="12" applyFill="1" applyBorder="1">
      <alignment vertical="center"/>
    </xf>
    <xf numFmtId="0" fontId="2" fillId="2" borderId="63" xfId="12" applyFill="1" applyBorder="1">
      <alignment vertical="center"/>
    </xf>
    <xf numFmtId="0" fontId="2" fillId="2" borderId="64" xfId="12" applyFill="1" applyBorder="1">
      <alignment vertical="center"/>
    </xf>
    <xf numFmtId="0" fontId="2" fillId="2" borderId="65" xfId="12" applyFill="1" applyBorder="1">
      <alignment vertical="center"/>
    </xf>
    <xf numFmtId="0" fontId="2" fillId="2" borderId="66" xfId="12" applyFill="1" applyBorder="1">
      <alignment vertical="center"/>
    </xf>
    <xf numFmtId="0" fontId="2" fillId="2" borderId="67" xfId="12" applyFill="1" applyBorder="1">
      <alignment vertical="center"/>
    </xf>
    <xf numFmtId="0" fontId="2" fillId="2" borderId="68" xfId="12" applyFill="1" applyBorder="1">
      <alignment vertical="center"/>
    </xf>
    <xf numFmtId="0" fontId="2" fillId="2" borderId="69" xfId="12" applyFill="1" applyBorder="1">
      <alignment vertical="center"/>
    </xf>
    <xf numFmtId="0" fontId="2" fillId="2" borderId="70" xfId="12" applyFill="1" applyBorder="1">
      <alignment vertical="center"/>
    </xf>
    <xf numFmtId="0" fontId="2" fillId="2" borderId="1" xfId="12" applyFill="1" applyBorder="1">
      <alignment vertical="center"/>
    </xf>
    <xf numFmtId="0" fontId="2" fillId="2" borderId="60" xfId="12" applyFill="1" applyBorder="1">
      <alignment vertical="center"/>
    </xf>
    <xf numFmtId="0" fontId="2" fillId="2" borderId="61" xfId="12" applyFill="1" applyBorder="1">
      <alignment vertical="center"/>
    </xf>
    <xf numFmtId="38" fontId="0" fillId="0" borderId="0" xfId="13" applyFont="1">
      <alignment vertical="center"/>
    </xf>
    <xf numFmtId="0" fontId="51" fillId="0" borderId="0" xfId="12" applyFont="1" applyAlignment="1">
      <alignment vertical="center" wrapText="1"/>
    </xf>
    <xf numFmtId="0" fontId="51" fillId="0" borderId="1" xfId="12" applyFont="1" applyBorder="1" applyAlignment="1">
      <alignment horizontal="center" vertical="center" wrapText="1"/>
    </xf>
    <xf numFmtId="0" fontId="52" fillId="0" borderId="43" xfId="12" applyFont="1" applyBorder="1" applyAlignment="1">
      <alignment horizontal="left" vertical="top" wrapText="1"/>
    </xf>
    <xf numFmtId="0" fontId="2" fillId="0" borderId="0" xfId="12" applyAlignment="1">
      <alignment horizontal="center" vertical="center"/>
    </xf>
    <xf numFmtId="0" fontId="44" fillId="0" borderId="1" xfId="12" applyFont="1" applyBorder="1" applyAlignment="1">
      <alignment horizontal="center" vertical="center" wrapText="1"/>
    </xf>
    <xf numFmtId="38" fontId="0" fillId="0" borderId="1" xfId="13" applyFont="1" applyBorder="1" applyAlignment="1">
      <alignment horizontal="center" vertical="center"/>
    </xf>
    <xf numFmtId="56" fontId="2" fillId="0" borderId="1" xfId="12" applyNumberFormat="1" applyBorder="1" applyAlignment="1">
      <alignment horizontal="center" vertical="center"/>
    </xf>
    <xf numFmtId="56" fontId="2" fillId="0" borderId="1" xfId="12" applyNumberFormat="1" applyBorder="1" applyAlignment="1">
      <alignment horizontal="right" vertical="center"/>
    </xf>
    <xf numFmtId="0" fontId="2" fillId="0" borderId="1" xfId="12" applyBorder="1" applyAlignment="1">
      <alignment vertical="center" shrinkToFit="1"/>
    </xf>
    <xf numFmtId="0" fontId="2" fillId="0" borderId="1" xfId="12" applyBorder="1" applyAlignment="1">
      <alignment horizontal="left" vertical="center"/>
    </xf>
    <xf numFmtId="38" fontId="0" fillId="0" borderId="1" xfId="13" applyFont="1" applyBorder="1" applyAlignment="1">
      <alignment horizontal="right" vertical="center"/>
    </xf>
    <xf numFmtId="38" fontId="0" fillId="0" borderId="1" xfId="13" applyFont="1" applyBorder="1">
      <alignment vertical="center"/>
    </xf>
    <xf numFmtId="0" fontId="2" fillId="0" borderId="1" xfId="12" applyBorder="1">
      <alignment vertical="center"/>
    </xf>
    <xf numFmtId="56" fontId="2" fillId="2" borderId="1" xfId="12" applyNumberFormat="1" applyFill="1" applyBorder="1">
      <alignment vertical="center"/>
    </xf>
    <xf numFmtId="0" fontId="2" fillId="2" borderId="1" xfId="12" applyFill="1" applyBorder="1" applyAlignment="1">
      <alignment vertical="center" shrinkToFit="1"/>
    </xf>
    <xf numFmtId="38" fontId="0" fillId="2" borderId="1" xfId="13" applyFont="1" applyFill="1" applyBorder="1">
      <alignment vertical="center"/>
    </xf>
    <xf numFmtId="38" fontId="2" fillId="0" borderId="1" xfId="9" applyFont="1" applyBorder="1">
      <alignment vertical="center"/>
    </xf>
    <xf numFmtId="0" fontId="2" fillId="2" borderId="1" xfId="12" applyFill="1" applyBorder="1" applyAlignment="1">
      <alignment horizontal="center" vertical="center"/>
    </xf>
    <xf numFmtId="56" fontId="2" fillId="2" borderId="1" xfId="12" applyNumberFormat="1" applyFill="1" applyBorder="1" applyAlignment="1">
      <alignment horizontal="right" vertical="center"/>
    </xf>
    <xf numFmtId="0" fontId="2" fillId="2" borderId="1" xfId="12" applyFill="1" applyBorder="1" applyAlignment="1">
      <alignment horizontal="left" vertical="center"/>
    </xf>
    <xf numFmtId="38" fontId="0" fillId="2" borderId="1" xfId="13" applyFont="1" applyFill="1" applyBorder="1" applyAlignment="1">
      <alignment horizontal="right" vertical="center"/>
    </xf>
    <xf numFmtId="40" fontId="0" fillId="2" borderId="1" xfId="13" applyNumberFormat="1" applyFont="1" applyFill="1" applyBorder="1">
      <alignment vertical="center"/>
    </xf>
    <xf numFmtId="38" fontId="0" fillId="0" borderId="53" xfId="13" applyFont="1" applyBorder="1">
      <alignment vertical="center"/>
    </xf>
    <xf numFmtId="38" fontId="0" fillId="0" borderId="71" xfId="13" applyFont="1" applyBorder="1">
      <alignment vertical="center"/>
    </xf>
    <xf numFmtId="0" fontId="52" fillId="0" borderId="43" xfId="12" applyFont="1" applyBorder="1" applyAlignment="1">
      <alignment horizontal="right" wrapText="1"/>
    </xf>
    <xf numFmtId="38" fontId="2" fillId="0" borderId="1" xfId="13" applyFont="1" applyBorder="1" applyAlignment="1">
      <alignment horizontal="center" vertical="center" wrapText="1"/>
    </xf>
    <xf numFmtId="176" fontId="2" fillId="0" borderId="1" xfId="12" applyNumberFormat="1" applyBorder="1" applyAlignment="1">
      <alignment horizontal="center" vertical="center"/>
    </xf>
    <xf numFmtId="176" fontId="2" fillId="2" borderId="1" xfId="12" applyNumberFormat="1" applyFill="1" applyBorder="1">
      <alignment vertical="center"/>
    </xf>
    <xf numFmtId="176" fontId="2" fillId="2" borderId="1" xfId="12" applyNumberFormat="1" applyFill="1" applyBorder="1" applyAlignment="1">
      <alignment horizontal="left" vertical="center"/>
    </xf>
    <xf numFmtId="0" fontId="40" fillId="0" borderId="0" xfId="8" applyAlignment="1">
      <alignment vertical="center" wrapText="1"/>
    </xf>
    <xf numFmtId="0" fontId="40" fillId="0" borderId="1" xfId="8" applyBorder="1" applyAlignment="1">
      <alignment horizontal="center" vertical="center"/>
    </xf>
    <xf numFmtId="0" fontId="40" fillId="0" borderId="74" xfId="8" applyBorder="1" applyAlignment="1">
      <alignment horizontal="center" vertical="center"/>
    </xf>
    <xf numFmtId="56" fontId="40" fillId="0" borderId="76" xfId="8" applyNumberFormat="1" applyBorder="1" applyAlignment="1">
      <alignment horizontal="center" vertical="center" shrinkToFit="1"/>
    </xf>
    <xf numFmtId="56" fontId="40" fillId="2" borderId="4" xfId="8" applyNumberFormat="1" applyFill="1" applyBorder="1" applyAlignment="1">
      <alignment vertical="center" shrinkToFit="1"/>
    </xf>
    <xf numFmtId="56" fontId="40" fillId="2" borderId="31" xfId="8" applyNumberFormat="1" applyFill="1" applyBorder="1" applyAlignment="1">
      <alignment vertical="center" shrinkToFit="1"/>
    </xf>
    <xf numFmtId="56" fontId="40" fillId="2" borderId="48" xfId="8" applyNumberFormat="1" applyFill="1" applyBorder="1" applyAlignment="1">
      <alignment vertical="center" shrinkToFit="1"/>
    </xf>
    <xf numFmtId="56" fontId="40" fillId="2" borderId="49" xfId="8" applyNumberFormat="1" applyFill="1" applyBorder="1" applyAlignment="1">
      <alignment vertical="center" shrinkToFit="1"/>
    </xf>
    <xf numFmtId="0" fontId="40" fillId="0" borderId="29" xfId="8" applyBorder="1">
      <alignment vertical="center"/>
    </xf>
    <xf numFmtId="0" fontId="57" fillId="0" borderId="83" xfId="8" applyFont="1" applyBorder="1" applyAlignment="1">
      <alignment horizontal="center" vertical="center"/>
    </xf>
    <xf numFmtId="0" fontId="40" fillId="0" borderId="84" xfId="8" applyBorder="1">
      <alignment vertical="center"/>
    </xf>
    <xf numFmtId="0" fontId="40" fillId="0" borderId="85" xfId="8" applyBorder="1">
      <alignment vertical="center"/>
    </xf>
    <xf numFmtId="0" fontId="40" fillId="0" borderId="86" xfId="8" applyBorder="1">
      <alignment vertical="center"/>
    </xf>
    <xf numFmtId="0" fontId="40" fillId="0" borderId="83" xfId="8" applyBorder="1">
      <alignment vertical="center"/>
    </xf>
    <xf numFmtId="0" fontId="40" fillId="0" borderId="83" xfId="8" applyBorder="1" applyAlignment="1">
      <alignment horizontal="center" vertical="center"/>
    </xf>
    <xf numFmtId="0" fontId="40" fillId="0" borderId="87" xfId="8" applyBorder="1">
      <alignment vertical="center"/>
    </xf>
    <xf numFmtId="0" fontId="40" fillId="0" borderId="88" xfId="8" applyBorder="1">
      <alignment vertical="center"/>
    </xf>
    <xf numFmtId="38" fontId="53" fillId="0" borderId="89" xfId="9" applyFont="1" applyBorder="1">
      <alignment vertical="center"/>
    </xf>
    <xf numFmtId="0" fontId="40" fillId="0" borderId="8" xfId="8" applyBorder="1">
      <alignment vertical="center"/>
    </xf>
    <xf numFmtId="0" fontId="40" fillId="2" borderId="35" xfId="8" applyFill="1" applyBorder="1">
      <alignment vertical="center"/>
    </xf>
    <xf numFmtId="0" fontId="40" fillId="2" borderId="21" xfId="8" applyFill="1" applyBorder="1">
      <alignment vertical="center"/>
    </xf>
    <xf numFmtId="0" fontId="40" fillId="2" borderId="7" xfId="8" applyFill="1" applyBorder="1">
      <alignment vertical="center"/>
    </xf>
    <xf numFmtId="0" fontId="40" fillId="2" borderId="8" xfId="8" applyFill="1" applyBorder="1">
      <alignment vertical="center"/>
    </xf>
    <xf numFmtId="0" fontId="40" fillId="2" borderId="22" xfId="8" applyFill="1" applyBorder="1">
      <alignment vertical="center"/>
    </xf>
    <xf numFmtId="0" fontId="40" fillId="0" borderId="21" xfId="8" applyBorder="1">
      <alignment vertical="center"/>
    </xf>
    <xf numFmtId="38" fontId="53" fillId="0" borderId="90" xfId="9" applyFont="1" applyBorder="1">
      <alignment vertical="center"/>
    </xf>
    <xf numFmtId="38" fontId="40" fillId="0" borderId="1" xfId="8" applyNumberFormat="1" applyBorder="1">
      <alignment vertical="center"/>
    </xf>
    <xf numFmtId="0" fontId="40" fillId="2" borderId="5" xfId="8" applyFill="1" applyBorder="1">
      <alignment vertical="center"/>
    </xf>
    <xf numFmtId="0" fontId="40" fillId="2" borderId="3" xfId="8" applyFill="1" applyBorder="1">
      <alignment vertical="center"/>
    </xf>
    <xf numFmtId="0" fontId="40" fillId="2" borderId="1" xfId="8" applyFill="1" applyBorder="1">
      <alignment vertical="center"/>
    </xf>
    <xf numFmtId="0" fontId="40" fillId="2" borderId="2" xfId="8" applyFill="1" applyBorder="1">
      <alignment vertical="center"/>
    </xf>
    <xf numFmtId="0" fontId="40" fillId="2" borderId="6" xfId="8" applyFill="1" applyBorder="1">
      <alignment vertical="center"/>
    </xf>
    <xf numFmtId="38" fontId="53" fillId="0" borderId="91" xfId="9" applyFont="1" applyBorder="1">
      <alignment vertical="center"/>
    </xf>
    <xf numFmtId="0" fontId="40" fillId="2" borderId="25" xfId="8" applyFill="1" applyBorder="1">
      <alignment vertical="center"/>
    </xf>
    <xf numFmtId="0" fontId="40" fillId="2" borderId="73" xfId="8" applyFill="1" applyBorder="1">
      <alignment vertical="center"/>
    </xf>
    <xf numFmtId="0" fontId="40" fillId="2" borderId="53" xfId="8" applyFill="1" applyBorder="1">
      <alignment vertical="center"/>
    </xf>
    <xf numFmtId="0" fontId="40" fillId="2" borderId="27" xfId="8" applyFill="1" applyBorder="1">
      <alignment vertical="center"/>
    </xf>
    <xf numFmtId="0" fontId="40" fillId="2" borderId="44" xfId="8" applyFill="1" applyBorder="1">
      <alignment vertical="center"/>
    </xf>
    <xf numFmtId="0" fontId="40" fillId="2" borderId="45" xfId="8" applyFill="1" applyBorder="1">
      <alignment vertical="center"/>
    </xf>
    <xf numFmtId="0" fontId="40" fillId="2" borderId="74" xfId="8" applyFill="1" applyBorder="1">
      <alignment vertical="center"/>
    </xf>
    <xf numFmtId="0" fontId="40" fillId="0" borderId="44" xfId="8" applyBorder="1">
      <alignment vertical="center"/>
    </xf>
    <xf numFmtId="38" fontId="53" fillId="0" borderId="92" xfId="9" applyFont="1" applyBorder="1">
      <alignment vertical="center"/>
    </xf>
    <xf numFmtId="0" fontId="40" fillId="0" borderId="45" xfId="8" applyBorder="1">
      <alignment vertical="center"/>
    </xf>
    <xf numFmtId="0" fontId="40" fillId="2" borderId="37" xfId="8" applyFill="1" applyBorder="1">
      <alignment vertical="center"/>
    </xf>
    <xf numFmtId="0" fontId="40" fillId="2" borderId="54" xfId="8" applyFill="1" applyBorder="1">
      <alignment vertical="center"/>
    </xf>
    <xf numFmtId="0" fontId="40" fillId="2" borderId="50" xfId="8" applyFill="1" applyBorder="1">
      <alignment vertical="center"/>
    </xf>
    <xf numFmtId="0" fontId="40" fillId="2" borderId="19" xfId="8" applyFill="1" applyBorder="1">
      <alignment vertical="center"/>
    </xf>
    <xf numFmtId="0" fontId="40" fillId="2" borderId="51" xfId="8" applyFill="1" applyBorder="1">
      <alignment vertical="center"/>
    </xf>
    <xf numFmtId="38" fontId="53" fillId="0" borderId="93" xfId="9" applyFont="1" applyBorder="1">
      <alignment vertical="center"/>
    </xf>
    <xf numFmtId="0" fontId="40" fillId="0" borderId="18" xfId="8" applyBorder="1" applyAlignment="1">
      <alignment horizontal="center" vertical="center"/>
    </xf>
    <xf numFmtId="0" fontId="40" fillId="0" borderId="94" xfId="8" applyBorder="1">
      <alignment vertical="center"/>
    </xf>
    <xf numFmtId="0" fontId="40" fillId="0" borderId="31" xfId="8" applyBorder="1">
      <alignment vertical="center"/>
    </xf>
    <xf numFmtId="38" fontId="53" fillId="0" borderId="55" xfId="9" applyFont="1" applyBorder="1">
      <alignment vertical="center"/>
    </xf>
    <xf numFmtId="38" fontId="53" fillId="0" borderId="96" xfId="9" applyFont="1" applyBorder="1">
      <alignment vertical="center"/>
    </xf>
    <xf numFmtId="0" fontId="40" fillId="0" borderId="32" xfId="8" applyBorder="1" applyAlignment="1">
      <alignment horizontal="center" vertical="center"/>
    </xf>
    <xf numFmtId="0" fontId="40" fillId="0" borderId="97" xfId="8" applyBorder="1">
      <alignment vertical="center"/>
    </xf>
    <xf numFmtId="0" fontId="40" fillId="0" borderId="33" xfId="8" applyBorder="1">
      <alignment vertical="center"/>
    </xf>
    <xf numFmtId="0" fontId="40" fillId="0" borderId="98" xfId="8" applyBorder="1">
      <alignment vertical="center"/>
    </xf>
    <xf numFmtId="0" fontId="40" fillId="0" borderId="38" xfId="8" applyBorder="1">
      <alignment vertical="center"/>
    </xf>
    <xf numFmtId="38" fontId="53" fillId="0" borderId="99" xfId="9" applyFont="1" applyBorder="1">
      <alignment vertical="center"/>
    </xf>
    <xf numFmtId="0" fontId="7" fillId="2" borderId="1" xfId="0" applyFont="1" applyFill="1" applyBorder="1" applyAlignment="1">
      <alignment horizontal="center" vertical="center"/>
    </xf>
    <xf numFmtId="0" fontId="26" fillId="2" borderId="5" xfId="0" applyFont="1" applyFill="1" applyBorder="1" applyAlignment="1">
      <alignment horizontal="right" vertical="center" shrinkToFit="1"/>
    </xf>
    <xf numFmtId="0" fontId="26" fillId="2" borderId="37" xfId="0" applyFont="1" applyFill="1" applyBorder="1" applyAlignment="1">
      <alignment horizontal="right" vertical="center" shrinkToFit="1"/>
    </xf>
    <xf numFmtId="14" fontId="26" fillId="2" borderId="1" xfId="0" applyNumberFormat="1" applyFont="1" applyFill="1" applyBorder="1" applyAlignment="1">
      <alignment vertical="center" shrinkToFit="1"/>
    </xf>
    <xf numFmtId="14" fontId="26" fillId="2" borderId="6" xfId="0" applyNumberFormat="1" applyFont="1" applyFill="1" applyBorder="1" applyAlignment="1">
      <alignment vertical="center" shrinkToFit="1"/>
    </xf>
    <xf numFmtId="14" fontId="26" fillId="2" borderId="50" xfId="0" applyNumberFormat="1" applyFont="1" applyFill="1" applyBorder="1" applyAlignment="1">
      <alignment vertical="center" shrinkToFit="1"/>
    </xf>
    <xf numFmtId="14" fontId="26" fillId="2" borderId="51" xfId="0" applyNumberFormat="1" applyFont="1" applyFill="1" applyBorder="1" applyAlignment="1">
      <alignment vertical="center" shrinkToFit="1"/>
    </xf>
    <xf numFmtId="38" fontId="25" fillId="2" borderId="27" xfId="1" applyFont="1" applyFill="1" applyBorder="1" applyAlignment="1">
      <alignment horizontal="right" vertical="center" shrinkToFit="1"/>
    </xf>
    <xf numFmtId="38" fontId="25" fillId="2" borderId="2" xfId="1" applyFont="1" applyFill="1" applyBorder="1" applyAlignment="1">
      <alignment horizontal="right" vertical="center" shrinkToFit="1"/>
    </xf>
    <xf numFmtId="38" fontId="25" fillId="2" borderId="6" xfId="1" applyFont="1" applyFill="1" applyBorder="1" applyAlignment="1">
      <alignment horizontal="right" vertical="center" shrinkToFit="1"/>
    </xf>
    <xf numFmtId="38" fontId="25" fillId="2" borderId="16" xfId="1" applyFont="1" applyFill="1" applyBorder="1" applyAlignment="1">
      <alignment horizontal="right" vertical="center" shrinkToFit="1"/>
    </xf>
    <xf numFmtId="38" fontId="25" fillId="2" borderId="32" xfId="1" applyFont="1" applyFill="1" applyBorder="1" applyAlignment="1">
      <alignment horizontal="right" vertical="center" shrinkToFit="1"/>
    </xf>
    <xf numFmtId="38" fontId="25" fillId="2" borderId="38" xfId="1" applyFont="1" applyFill="1" applyBorder="1" applyAlignment="1">
      <alignment horizontal="right" vertical="center" shrinkToFit="1"/>
    </xf>
    <xf numFmtId="0" fontId="30" fillId="2" borderId="0" xfId="0" applyFont="1" applyFill="1">
      <alignment vertical="center"/>
    </xf>
    <xf numFmtId="0" fontId="7" fillId="2" borderId="0" xfId="0" applyFont="1" applyFill="1">
      <alignment vertical="center"/>
    </xf>
    <xf numFmtId="0" fontId="40" fillId="0" borderId="100" xfId="8" applyBorder="1">
      <alignment vertical="center"/>
    </xf>
    <xf numFmtId="0" fontId="90" fillId="0" borderId="0" xfId="0" applyFont="1">
      <alignment vertical="center"/>
    </xf>
    <xf numFmtId="0" fontId="73" fillId="15" borderId="45" xfId="8" applyFont="1" applyFill="1" applyBorder="1" applyAlignment="1">
      <alignment horizontal="center" vertical="center" wrapText="1"/>
    </xf>
    <xf numFmtId="0" fontId="73" fillId="15" borderId="42" xfId="8" applyFont="1" applyFill="1" applyBorder="1" applyAlignment="1">
      <alignment horizontal="center" vertical="center"/>
    </xf>
    <xf numFmtId="0" fontId="73" fillId="15" borderId="8" xfId="8" applyFont="1" applyFill="1" applyBorder="1" applyAlignment="1">
      <alignment horizontal="center" vertical="center"/>
    </xf>
    <xf numFmtId="0" fontId="70" fillId="16" borderId="45" xfId="8" applyFont="1" applyFill="1" applyBorder="1" applyAlignment="1">
      <alignment horizontal="center" vertical="center" wrapText="1"/>
    </xf>
    <xf numFmtId="0" fontId="70" fillId="16" borderId="42" xfId="8" applyFont="1" applyFill="1" applyBorder="1" applyAlignment="1">
      <alignment horizontal="center" vertical="center"/>
    </xf>
    <xf numFmtId="0" fontId="76" fillId="17" borderId="1" xfId="8" applyFont="1" applyFill="1" applyBorder="1" applyAlignment="1">
      <alignment horizontal="center" vertical="center" wrapText="1"/>
    </xf>
    <xf numFmtId="0" fontId="76" fillId="11" borderId="53" xfId="8" applyFont="1" applyFill="1" applyBorder="1" applyAlignment="1">
      <alignment horizontal="center" vertical="center" wrapText="1"/>
    </xf>
    <xf numFmtId="0" fontId="76" fillId="11" borderId="47" xfId="8" applyFont="1" applyFill="1" applyBorder="1" applyAlignment="1">
      <alignment horizontal="center" vertical="center" wrapText="1"/>
    </xf>
    <xf numFmtId="0" fontId="76" fillId="11" borderId="7" xfId="8" applyFont="1" applyFill="1" applyBorder="1" applyAlignment="1">
      <alignment horizontal="center" vertical="center" wrapText="1"/>
    </xf>
    <xf numFmtId="0" fontId="77" fillId="0" borderId="79" xfId="8" applyFont="1" applyBorder="1" applyAlignment="1">
      <alignment horizontal="left" vertical="center" wrapText="1"/>
    </xf>
    <xf numFmtId="0" fontId="77" fillId="0" borderId="80" xfId="8" applyFont="1" applyBorder="1" applyAlignment="1">
      <alignment horizontal="left" vertical="center" wrapText="1"/>
    </xf>
    <xf numFmtId="0" fontId="77" fillId="0" borderId="81" xfId="8" applyFont="1" applyBorder="1" applyAlignment="1">
      <alignment horizontal="left" vertical="center" wrapText="1"/>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26" fillId="9" borderId="27" xfId="0" applyFont="1" applyFill="1" applyBorder="1" applyAlignment="1">
      <alignment horizontal="center" vertical="center"/>
    </xf>
    <xf numFmtId="0" fontId="26" fillId="9" borderId="2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26" fillId="9" borderId="35" xfId="0" applyFont="1" applyFill="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6" fillId="2" borderId="52"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43" xfId="0" applyFont="1" applyFill="1" applyBorder="1" applyAlignment="1">
      <alignment horizontal="center" vertical="center"/>
    </xf>
    <xf numFmtId="58" fontId="26" fillId="2" borderId="27" xfId="0" applyNumberFormat="1" applyFont="1" applyFill="1" applyBorder="1" applyAlignment="1">
      <alignment horizontal="center" vertical="center" shrinkToFit="1"/>
    </xf>
    <xf numFmtId="58" fontId="26" fillId="2" borderId="25" xfId="0" applyNumberFormat="1" applyFont="1" applyFill="1" applyBorder="1" applyAlignment="1">
      <alignment horizontal="center" vertical="center" shrinkToFit="1"/>
    </xf>
    <xf numFmtId="58" fontId="26" fillId="2" borderId="29" xfId="0" applyNumberFormat="1" applyFont="1" applyFill="1" applyBorder="1" applyAlignment="1">
      <alignment horizontal="center" vertical="center" shrinkToFit="1"/>
    </xf>
    <xf numFmtId="0" fontId="9" fillId="5" borderId="2"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58" fontId="26" fillId="2" borderId="28" xfId="0" applyNumberFormat="1" applyFont="1" applyFill="1" applyBorder="1" applyAlignment="1">
      <alignment horizontal="center" vertical="center" shrinkToFit="1"/>
    </xf>
    <xf numFmtId="58" fontId="26" fillId="2" borderId="26" xfId="0" applyNumberFormat="1" applyFont="1" applyFill="1" applyBorder="1" applyAlignment="1">
      <alignment horizontal="center" vertical="center" shrinkToFit="1"/>
    </xf>
    <xf numFmtId="58" fontId="26" fillId="2" borderId="30" xfId="0" applyNumberFormat="1" applyFont="1" applyFill="1" applyBorder="1" applyAlignment="1">
      <alignment horizontal="center" vertical="center" shrinkToFit="1"/>
    </xf>
    <xf numFmtId="38" fontId="5" fillId="4" borderId="19" xfId="1" applyFont="1" applyFill="1" applyBorder="1" applyAlignment="1">
      <alignment horizontal="right" vertical="center" shrinkToFit="1"/>
    </xf>
    <xf numFmtId="38" fontId="5" fillId="4" borderId="54" xfId="1" applyFont="1" applyFill="1" applyBorder="1" applyAlignment="1">
      <alignment horizontal="right" vertical="center" shrinkToFit="1"/>
    </xf>
    <xf numFmtId="38" fontId="8" fillId="5" borderId="19" xfId="1" applyFont="1" applyFill="1" applyBorder="1" applyAlignment="1">
      <alignment horizontal="right" vertical="center" shrinkToFit="1"/>
    </xf>
    <xf numFmtId="38" fontId="8" fillId="5" borderId="30" xfId="1" applyFont="1" applyFill="1" applyBorder="1" applyAlignment="1">
      <alignment horizontal="right"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38" fontId="24" fillId="2" borderId="37" xfId="1" applyFont="1" applyFill="1" applyBorder="1" applyAlignment="1">
      <alignment horizontal="left" vertical="center" wrapText="1" shrinkToFit="1"/>
    </xf>
    <xf numFmtId="38" fontId="24" fillId="2" borderId="50" xfId="1" applyFont="1" applyFill="1" applyBorder="1" applyAlignment="1">
      <alignment horizontal="left" vertical="center" wrapText="1" shrinkToFit="1"/>
    </xf>
    <xf numFmtId="38" fontId="24" fillId="9" borderId="50" xfId="1" applyFont="1" applyFill="1" applyBorder="1" applyAlignment="1">
      <alignment horizontal="center" vertical="center" wrapText="1" shrinkToFit="1"/>
    </xf>
    <xf numFmtId="38" fontId="24" fillId="2" borderId="32" xfId="1" applyFont="1" applyFill="1" applyBorder="1" applyAlignment="1">
      <alignment horizontal="right" vertical="center" wrapText="1" shrinkToFit="1"/>
    </xf>
    <xf numFmtId="38" fontId="24" fillId="2" borderId="33" xfId="1" applyFont="1" applyFill="1" applyBorder="1" applyAlignment="1">
      <alignment horizontal="right" vertical="center" wrapText="1" shrinkToFit="1"/>
    </xf>
    <xf numFmtId="38" fontId="24" fillId="8" borderId="19" xfId="1" applyFont="1" applyFill="1" applyBorder="1" applyAlignment="1" applyProtection="1">
      <alignment horizontal="right" vertical="center" shrinkToFit="1"/>
    </xf>
    <xf numFmtId="38" fontId="24" fillId="8" borderId="54" xfId="1" applyFont="1" applyFill="1" applyBorder="1" applyAlignment="1" applyProtection="1">
      <alignment horizontal="right" vertical="center" shrinkToFit="1"/>
    </xf>
    <xf numFmtId="38" fontId="24" fillId="2" borderId="19" xfId="1" applyFont="1" applyFill="1" applyBorder="1" applyAlignment="1">
      <alignment horizontal="right" vertical="center" shrinkToFit="1"/>
    </xf>
    <xf numFmtId="38" fontId="24" fillId="2" borderId="54"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24" fillId="2" borderId="5" xfId="1" applyFont="1" applyFill="1" applyBorder="1" applyAlignment="1">
      <alignment horizontal="left" vertical="center" wrapText="1" shrinkToFit="1"/>
    </xf>
    <xf numFmtId="38" fontId="24" fillId="2" borderId="1" xfId="1" applyFont="1" applyFill="1" applyBorder="1" applyAlignment="1">
      <alignment horizontal="left" vertical="center" wrapText="1" shrinkToFit="1"/>
    </xf>
    <xf numFmtId="38" fontId="24" fillId="9" borderId="1" xfId="1" applyFont="1" applyFill="1" applyBorder="1" applyAlignment="1">
      <alignment horizontal="center" vertical="center" wrapText="1" shrinkToFit="1"/>
    </xf>
    <xf numFmtId="38" fontId="24" fillId="2" borderId="2" xfId="1" applyFont="1" applyFill="1" applyBorder="1" applyAlignment="1">
      <alignment horizontal="right" vertical="center" wrapText="1" shrinkToFit="1"/>
    </xf>
    <xf numFmtId="38" fontId="24" fillId="2" borderId="3" xfId="1" applyFont="1" applyFill="1" applyBorder="1" applyAlignment="1">
      <alignment horizontal="right" vertical="center" wrapText="1" shrinkToFit="1"/>
    </xf>
    <xf numFmtId="38" fontId="24" fillId="8" borderId="2" xfId="1" applyFont="1" applyFill="1" applyBorder="1" applyAlignment="1" applyProtection="1">
      <alignment horizontal="right" vertical="center" shrinkToFit="1"/>
    </xf>
    <xf numFmtId="38" fontId="24" fillId="8" borderId="3" xfId="1" applyFont="1" applyFill="1" applyBorder="1" applyAlignment="1" applyProtection="1">
      <alignment horizontal="right" vertical="center" shrinkToFit="1"/>
    </xf>
    <xf numFmtId="38" fontId="24" fillId="0" borderId="39" xfId="1" applyFont="1" applyFill="1" applyBorder="1" applyAlignment="1">
      <alignment horizontal="center" vertical="center" shrinkToFit="1"/>
    </xf>
    <xf numFmtId="38" fontId="24" fillId="0" borderId="40" xfId="1" applyFont="1" applyFill="1" applyBorder="1" applyAlignment="1">
      <alignment horizontal="center" vertical="center" shrinkToFit="1"/>
    </xf>
    <xf numFmtId="38" fontId="5" fillId="5" borderId="2" xfId="1" applyFont="1" applyFill="1" applyBorder="1" applyAlignment="1">
      <alignment horizontal="right" vertical="center" shrinkToFit="1"/>
    </xf>
    <xf numFmtId="38" fontId="5" fillId="5" borderId="3" xfId="1" applyFont="1" applyFill="1" applyBorder="1" applyAlignment="1">
      <alignment horizontal="right" vertical="center" shrinkToFit="1"/>
    </xf>
    <xf numFmtId="38" fontId="8" fillId="4" borderId="2" xfId="1" applyFont="1" applyFill="1" applyBorder="1" applyAlignment="1">
      <alignment horizontal="right" vertical="center" shrinkToFit="1"/>
    </xf>
    <xf numFmtId="38" fontId="8" fillId="4" borderId="29" xfId="1" applyFont="1" applyFill="1" applyBorder="1" applyAlignment="1">
      <alignment horizontal="right" vertical="center" shrinkToFit="1"/>
    </xf>
    <xf numFmtId="0" fontId="5" fillId="3" borderId="4"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8"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25" xfId="0" applyFont="1" applyFill="1" applyBorder="1" applyAlignment="1">
      <alignment horizontal="center" vertical="center"/>
    </xf>
    <xf numFmtId="0" fontId="7" fillId="10"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24" fillId="0" borderId="2" xfId="1" applyFont="1" applyFill="1" applyBorder="1" applyAlignment="1">
      <alignment horizontal="center" vertical="center"/>
    </xf>
    <xf numFmtId="38" fontId="24" fillId="0" borderId="25" xfId="1" applyFont="1" applyFill="1" applyBorder="1" applyAlignment="1">
      <alignment horizontal="center" vertical="center"/>
    </xf>
    <xf numFmtId="38" fontId="24" fillId="0" borderId="3" xfId="1"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38" fillId="0" borderId="27" xfId="0" applyFont="1" applyBorder="1" applyAlignment="1">
      <alignment vertical="center" wrapText="1"/>
    </xf>
    <xf numFmtId="0" fontId="38" fillId="0" borderId="25" xfId="0" applyFont="1" applyBorder="1" applyAlignment="1">
      <alignment vertical="center" wrapText="1"/>
    </xf>
    <xf numFmtId="0" fontId="38"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60" fillId="0" borderId="13" xfId="11" applyFont="1" applyBorder="1" applyAlignment="1">
      <alignment horizontal="center" vertical="center"/>
    </xf>
    <xf numFmtId="0" fontId="60" fillId="0" borderId="14" xfId="11" applyFont="1" applyBorder="1" applyAlignment="1">
      <alignment horizontal="center" vertical="center"/>
    </xf>
    <xf numFmtId="0" fontId="60" fillId="0" borderId="15" xfId="11" applyFont="1" applyBorder="1" applyAlignment="1">
      <alignment horizontal="center" vertical="center"/>
    </xf>
    <xf numFmtId="0" fontId="60" fillId="0" borderId="59" xfId="11" applyFont="1" applyBorder="1" applyAlignment="1">
      <alignment horizontal="center" vertical="center"/>
    </xf>
    <xf numFmtId="0" fontId="60" fillId="0" borderId="0" xfId="11" applyFont="1" applyAlignment="1">
      <alignment horizontal="center" vertical="center"/>
    </xf>
    <xf numFmtId="0" fontId="60" fillId="0" borderId="41" xfId="11" applyFont="1" applyBorder="1" applyAlignment="1">
      <alignment horizontal="center" vertical="center"/>
    </xf>
    <xf numFmtId="0" fontId="60" fillId="0" borderId="16" xfId="11" applyFont="1" applyBorder="1" applyAlignment="1">
      <alignment horizontal="center" vertical="center"/>
    </xf>
    <xf numFmtId="0" fontId="60" fillId="0" borderId="12" xfId="11" applyFont="1" applyBorder="1" applyAlignment="1">
      <alignment horizontal="center" vertical="center"/>
    </xf>
    <xf numFmtId="0" fontId="60" fillId="0" borderId="17" xfId="11" applyFont="1" applyBorder="1" applyAlignment="1">
      <alignment horizontal="center" vertical="center"/>
    </xf>
    <xf numFmtId="0" fontId="19" fillId="0" borderId="0" xfId="5" applyFont="1" applyAlignment="1">
      <alignment horizontal="center" vertical="center" wrapText="1"/>
    </xf>
    <xf numFmtId="0" fontId="19" fillId="0" borderId="0" xfId="5" applyFont="1" applyAlignment="1">
      <alignment horizontal="center" vertical="center"/>
    </xf>
    <xf numFmtId="0" fontId="62" fillId="12" borderId="9" xfId="11" applyFont="1" applyFill="1" applyBorder="1" applyAlignment="1">
      <alignment horizontal="center" vertical="center" wrapText="1"/>
    </xf>
    <xf numFmtId="0" fontId="62" fillId="12" borderId="10" xfId="11" applyFont="1" applyFill="1" applyBorder="1" applyAlignment="1">
      <alignment horizontal="center" vertical="center" wrapText="1"/>
    </xf>
    <xf numFmtId="0" fontId="62" fillId="12" borderId="11" xfId="11" applyFont="1" applyFill="1" applyBorder="1" applyAlignment="1">
      <alignment horizontal="center" vertical="center" wrapText="1"/>
    </xf>
    <xf numFmtId="0" fontId="42" fillId="5" borderId="20" xfId="11" applyFont="1" applyFill="1" applyBorder="1" applyAlignment="1">
      <alignment horizontal="left" vertical="top"/>
    </xf>
    <xf numFmtId="0" fontId="42" fillId="5" borderId="24" xfId="11" applyFont="1" applyFill="1" applyBorder="1" applyAlignment="1">
      <alignment horizontal="left" vertical="top"/>
    </xf>
    <xf numFmtId="0" fontId="42" fillId="5" borderId="25" xfId="11" applyFont="1" applyFill="1" applyBorder="1" applyAlignment="1">
      <alignment horizontal="left" vertical="top"/>
    </xf>
    <xf numFmtId="0" fontId="42" fillId="5" borderId="29" xfId="11" applyFont="1" applyFill="1" applyBorder="1" applyAlignment="1">
      <alignment horizontal="left" vertical="top"/>
    </xf>
    <xf numFmtId="0" fontId="42" fillId="5" borderId="25" xfId="11" applyFont="1" applyFill="1" applyBorder="1" applyAlignment="1">
      <alignment horizontal="left" vertical="top" wrapText="1"/>
    </xf>
    <xf numFmtId="0" fontId="42" fillId="5" borderId="29" xfId="11" applyFont="1" applyFill="1" applyBorder="1" applyAlignment="1">
      <alignment horizontal="left" vertical="top" wrapText="1"/>
    </xf>
    <xf numFmtId="0" fontId="42" fillId="5" borderId="26" xfId="11" applyFont="1" applyFill="1" applyBorder="1" applyAlignment="1">
      <alignment horizontal="left" vertical="top" wrapText="1"/>
    </xf>
    <xf numFmtId="0" fontId="42" fillId="5" borderId="30" xfId="11" applyFont="1" applyFill="1" applyBorder="1" applyAlignment="1">
      <alignment horizontal="left" vertical="top" wrapText="1"/>
    </xf>
    <xf numFmtId="0" fontId="43" fillId="5" borderId="14" xfId="11" applyFont="1" applyFill="1" applyBorder="1" applyAlignment="1">
      <alignment horizontal="left" vertical="top" wrapText="1"/>
    </xf>
    <xf numFmtId="0" fontId="43" fillId="5" borderId="0" xfId="11" applyFont="1" applyFill="1" applyAlignment="1">
      <alignment horizontal="left" vertical="top" wrapText="1"/>
    </xf>
    <xf numFmtId="0" fontId="67" fillId="5" borderId="0" xfId="11" applyFont="1" applyFill="1" applyAlignment="1">
      <alignment horizontal="left" vertical="center" wrapText="1"/>
    </xf>
    <xf numFmtId="0" fontId="46" fillId="5" borderId="0" xfId="11" applyFont="1" applyFill="1" applyAlignment="1">
      <alignment horizontal="left" vertical="top" wrapText="1"/>
    </xf>
    <xf numFmtId="179" fontId="46" fillId="5" borderId="0" xfId="11" applyNumberFormat="1" applyFont="1" applyFill="1" applyAlignment="1">
      <alignment horizontal="center" vertical="center"/>
    </xf>
    <xf numFmtId="0" fontId="46" fillId="5" borderId="0" xfId="11" applyFont="1" applyFill="1" applyAlignment="1">
      <alignment horizontal="center" vertical="center"/>
    </xf>
    <xf numFmtId="0" fontId="46" fillId="5" borderId="0" xfId="11" applyFont="1" applyFill="1" applyAlignment="1">
      <alignment vertical="center" shrinkToFit="1"/>
    </xf>
    <xf numFmtId="0" fontId="46" fillId="5" borderId="0" xfId="11" applyFont="1" applyFill="1" applyAlignment="1">
      <alignment horizontal="center" vertical="center" wrapText="1"/>
    </xf>
    <xf numFmtId="0" fontId="46" fillId="5" borderId="0" xfId="11" applyFont="1" applyFill="1" applyAlignment="1" applyProtection="1">
      <alignment horizontal="left" vertical="center" shrinkToFit="1"/>
      <protection locked="0"/>
    </xf>
    <xf numFmtId="0" fontId="2" fillId="13" borderId="1" xfId="12" applyFill="1" applyBorder="1" applyAlignment="1">
      <alignment horizontal="center" vertical="center"/>
    </xf>
    <xf numFmtId="0" fontId="2" fillId="13" borderId="1" xfId="12" applyFill="1" applyBorder="1" applyAlignment="1">
      <alignment horizontal="center" vertical="center" wrapText="1"/>
    </xf>
    <xf numFmtId="0" fontId="2" fillId="0" borderId="1" xfId="12" applyBorder="1" applyAlignment="1">
      <alignment horizontal="center" vertical="center"/>
    </xf>
    <xf numFmtId="0" fontId="51" fillId="0" borderId="2" xfId="12" applyFont="1" applyBorder="1" applyAlignment="1">
      <alignment horizontal="center" vertical="center" shrinkToFit="1"/>
    </xf>
    <xf numFmtId="0" fontId="51" fillId="0" borderId="25" xfId="12" applyFont="1" applyBorder="1" applyAlignment="1">
      <alignment horizontal="center" vertical="center" shrinkToFit="1"/>
    </xf>
    <xf numFmtId="0" fontId="51" fillId="0" borderId="3" xfId="12" applyFont="1" applyBorder="1" applyAlignment="1">
      <alignment horizontal="center" vertical="center" shrinkToFit="1"/>
    </xf>
    <xf numFmtId="0" fontId="52" fillId="18" borderId="8" xfId="12" applyFont="1" applyFill="1" applyBorder="1" applyAlignment="1">
      <alignment horizontal="left" vertical="top" wrapText="1"/>
    </xf>
    <xf numFmtId="0" fontId="52" fillId="18" borderId="43" xfId="12" applyFont="1" applyFill="1" applyBorder="1" applyAlignment="1">
      <alignment horizontal="left" vertical="top" wrapText="1"/>
    </xf>
    <xf numFmtId="0" fontId="2" fillId="0" borderId="2" xfId="12" applyBorder="1" applyAlignment="1">
      <alignment horizontal="center" vertical="center"/>
    </xf>
    <xf numFmtId="0" fontId="2" fillId="0" borderId="25" xfId="12" applyBorder="1" applyAlignment="1">
      <alignment horizontal="center" vertical="center"/>
    </xf>
    <xf numFmtId="0" fontId="57" fillId="0" borderId="2" xfId="12" applyFont="1" applyBorder="1" applyAlignment="1">
      <alignment horizontal="center" vertical="center"/>
    </xf>
    <xf numFmtId="0" fontId="57" fillId="0" borderId="25" xfId="12" applyFont="1" applyBorder="1" applyAlignment="1">
      <alignment horizontal="center" vertical="center"/>
    </xf>
    <xf numFmtId="0" fontId="87" fillId="0" borderId="94" xfId="8" applyFont="1" applyBorder="1" applyAlignment="1">
      <alignment horizontal="center" vertical="center" wrapText="1"/>
    </xf>
    <xf numFmtId="0" fontId="87" fillId="0" borderId="95" xfId="8" applyFont="1" applyBorder="1" applyAlignment="1">
      <alignment horizontal="center" vertical="center" wrapText="1"/>
    </xf>
    <xf numFmtId="0" fontId="87" fillId="0" borderId="97" xfId="8" applyFont="1" applyBorder="1" applyAlignment="1">
      <alignment horizontal="center" vertical="center" wrapText="1"/>
    </xf>
    <xf numFmtId="0" fontId="57" fillId="0" borderId="1" xfId="8" applyFont="1" applyBorder="1" applyAlignment="1">
      <alignment horizontal="center" vertical="center"/>
    </xf>
    <xf numFmtId="0" fontId="40" fillId="0" borderId="0" xfId="8" applyAlignment="1">
      <alignment vertical="center" shrinkToFit="1"/>
    </xf>
  </cellXfs>
  <cellStyles count="14">
    <cellStyle name="ハイパーリンク 2" xfId="10" xr:uid="{2CFE5560-5532-4C92-A86B-391BE0BE54F4}"/>
    <cellStyle name="桁区切り" xfId="1" builtinId="6"/>
    <cellStyle name="桁区切り 2" xfId="9" xr:uid="{E138234C-EEB5-489F-911B-6A934C8785ED}"/>
    <cellStyle name="桁区切り 3" xfId="3" xr:uid="{86ED2563-4493-4DBD-B49C-52516A3E17CA}"/>
    <cellStyle name="桁区切り 4" xfId="7" xr:uid="{03D49332-D43F-47AA-9554-1C7A93BB714A}"/>
    <cellStyle name="桁区切り 4 2" xfId="13" xr:uid="{3D6859FA-981C-45C1-AE6D-143B61E726C3}"/>
    <cellStyle name="標準" xfId="0" builtinId="0"/>
    <cellStyle name="標準 2" xfId="8" xr:uid="{5A0E72CA-D441-4CC6-8326-FFD94D227A14}"/>
    <cellStyle name="標準 3" xfId="2" xr:uid="{0A8BB2FE-3935-4B1B-A6B4-06E5E68E45F4}"/>
    <cellStyle name="標準 3 2" xfId="4" xr:uid="{6C40AC47-A5B2-4015-933B-22BFFD97E125}"/>
    <cellStyle name="標準 3 2 2" xfId="11" xr:uid="{DE148182-C31A-441E-88AF-060A9A8C3D6C}"/>
    <cellStyle name="標準 4" xfId="5" xr:uid="{1820A238-9A8E-4633-86AE-AEA0C4B60DDB}"/>
    <cellStyle name="標準 4 2" xfId="6" xr:uid="{45FFFD5C-1C0F-4A8A-BA4E-704F9098B772}"/>
    <cellStyle name="標準 4 3" xfId="12" xr:uid="{23B070E0-681D-4C93-A930-F42349BDDDFA}"/>
  </cellStyles>
  <dxfs count="6">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ill>
        <patternFill>
          <bgColor theme="1"/>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301156</xdr:colOff>
      <xdr:row>1</xdr:row>
      <xdr:rowOff>146767</xdr:rowOff>
    </xdr:from>
    <xdr:to>
      <xdr:col>5</xdr:col>
      <xdr:colOff>3678721</xdr:colOff>
      <xdr:row>8</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1156" y="461092"/>
          <a:ext cx="9321165" cy="2082083"/>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a:solidFill>
                <a:srgbClr val="FF0000"/>
              </a:solidFill>
            </a:rPr>
            <a:t>黄色セルに必要事項を入力してください</a:t>
          </a:r>
          <a:r>
            <a:rPr kumimoji="1" lang="ja-JP" altLang="en-US" sz="1100" b="1">
              <a:solidFill>
                <a:sysClr val="windowText" lastClr="000000"/>
              </a:solidFill>
            </a:rPr>
            <a:t>（関数で自動表示されるようになっています）。</a:t>
          </a:r>
          <a:endParaRPr kumimoji="1" lang="en-US" altLang="ja-JP" sz="1100" b="1">
            <a:solidFill>
              <a:sysClr val="windowText" lastClr="000000"/>
            </a:solidFill>
          </a:endParaRPr>
        </a:p>
        <a:p>
          <a:pPr algn="l"/>
          <a:r>
            <a:rPr kumimoji="1" lang="ja-JP" altLang="en-US" sz="1100" b="1">
              <a:solidFill>
                <a:sysClr val="windowText" lastClr="000000"/>
              </a:solidFill>
            </a:rPr>
            <a:t>　②　まず、「</a:t>
          </a:r>
          <a:r>
            <a:rPr kumimoji="1" lang="ja-JP" altLang="en-US" sz="1100" b="1">
              <a:solidFill>
                <a:srgbClr val="FF0000"/>
              </a:solidFill>
            </a:rPr>
            <a:t>基本データ入力</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③　次に、「</a:t>
          </a:r>
          <a:r>
            <a:rPr kumimoji="1" lang="ja-JP" altLang="en-US" sz="1100" b="1">
              <a:solidFill>
                <a:srgbClr val="FF0000"/>
              </a:solidFill>
            </a:rPr>
            <a:t>領収書等明細</a:t>
          </a:r>
          <a:r>
            <a:rPr kumimoji="1" lang="ja-JP" altLang="en-US" sz="1100" b="1">
              <a:solidFill>
                <a:sysClr val="windowText" lastClr="000000"/>
              </a:solidFill>
            </a:rPr>
            <a:t>」「</a:t>
          </a:r>
          <a:r>
            <a:rPr kumimoji="1" lang="ja-JP" altLang="en-US" sz="1100" b="1">
              <a:solidFill>
                <a:srgbClr val="FF0000"/>
              </a:solidFill>
            </a:rPr>
            <a:t>割増賃金・手当明細</a:t>
          </a:r>
          <a:r>
            <a:rPr kumimoji="1" lang="ja-JP" altLang="en-US" sz="1100" b="1">
              <a:solidFill>
                <a:sysClr val="windowText" lastClr="000000"/>
              </a:solidFill>
            </a:rPr>
            <a:t>」「</a:t>
          </a:r>
          <a:r>
            <a:rPr kumimoji="1" lang="ja-JP" altLang="en-US" sz="1100" b="1">
              <a:solidFill>
                <a:srgbClr val="FF0000"/>
              </a:solidFill>
            </a:rPr>
            <a:t>施設内療養費一覧</a:t>
          </a:r>
          <a:r>
            <a:rPr kumimoji="1" lang="ja-JP" altLang="en-US" sz="1100" b="1">
              <a:solidFill>
                <a:sysClr val="windowText" lastClr="000000"/>
              </a:solidFill>
            </a:rPr>
            <a:t>」のうち、該当する項目を全て入力してください。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④　②、③の入力後、</a:t>
          </a:r>
          <a:r>
            <a:rPr kumimoji="1" lang="ja-JP" altLang="en-US" sz="1100" b="1">
              <a:solidFill>
                <a:srgbClr val="FF0000"/>
              </a:solidFill>
            </a:rPr>
            <a:t>その他様式の黄色セル部分</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⑤　</a:t>
          </a:r>
          <a:r>
            <a:rPr kumimoji="1" lang="ja-JP" altLang="en-US" sz="1100" b="1">
              <a:solidFill>
                <a:srgbClr val="FF0000"/>
              </a:solidFill>
            </a:rPr>
            <a:t>赤色タブ</a:t>
          </a:r>
          <a:r>
            <a:rPr kumimoji="1" lang="ja-JP" altLang="en-US" sz="1100" b="1">
              <a:solidFill>
                <a:sysClr val="windowText" lastClr="000000"/>
              </a:solidFill>
            </a:rPr>
            <a:t>は、必須入力のシートです。</a:t>
          </a:r>
          <a:r>
            <a:rPr kumimoji="1" lang="ja-JP" altLang="en-US" sz="1100" b="1">
              <a:solidFill>
                <a:srgbClr val="0070C0"/>
              </a:solidFill>
            </a:rPr>
            <a:t>青色タブ</a:t>
          </a:r>
          <a:r>
            <a:rPr kumimoji="1" lang="ja-JP" altLang="en-US" sz="1100" b="1">
              <a:solidFill>
                <a:sysClr val="windowText" lastClr="000000"/>
              </a:solidFill>
            </a:rPr>
            <a:t>は、該当する事項がある場合のみ入力してください。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u="sng">
              <a:solidFill>
                <a:srgbClr val="FF0000"/>
              </a:solidFill>
            </a:rPr>
            <a:t>※</a:t>
          </a:r>
          <a:r>
            <a:rPr kumimoji="1" lang="ja-JP" altLang="en-US" sz="1100" b="1" u="sng">
              <a:solidFill>
                <a:srgbClr val="FF0000"/>
              </a:solidFill>
            </a:rPr>
            <a:t>黄色セル以外は、入力不要です。</a:t>
          </a:r>
          <a:endParaRPr kumimoji="1" lang="en-US" altLang="ja-JP" sz="1100" b="1" u="sng">
            <a:solidFill>
              <a:srgbClr val="FF0000"/>
            </a:solidFill>
          </a:endParaRPr>
        </a:p>
      </xdr:txBody>
    </xdr:sp>
    <xdr:clientData/>
  </xdr:twoCellAnchor>
  <xdr:twoCellAnchor>
    <xdr:from>
      <xdr:col>6</xdr:col>
      <xdr:colOff>0</xdr:colOff>
      <xdr:row>9</xdr:row>
      <xdr:rowOff>110491</xdr:rowOff>
    </xdr:from>
    <xdr:to>
      <xdr:col>7</xdr:col>
      <xdr:colOff>657224</xdr:colOff>
      <xdr:row>33</xdr:row>
      <xdr:rowOff>295275</xdr:rowOff>
    </xdr:to>
    <xdr:sp macro="" textlink="">
      <xdr:nvSpPr>
        <xdr:cNvPr id="3" name="フリーフォーム: 図形 2">
          <a:extLst>
            <a:ext uri="{FF2B5EF4-FFF2-40B4-BE49-F238E27FC236}">
              <a16:creationId xmlns:a16="http://schemas.microsoft.com/office/drawing/2014/main" id="{00000000-0008-0000-0000-000003000000}"/>
            </a:ext>
          </a:extLst>
        </xdr:cNvPr>
        <xdr:cNvSpPr/>
      </xdr:nvSpPr>
      <xdr:spPr>
        <a:xfrm>
          <a:off x="9801225" y="2939416"/>
          <a:ext cx="1038224" cy="10462259"/>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1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1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213360</xdr:colOff>
          <xdr:row>5</xdr:row>
          <xdr:rowOff>220980</xdr:rowOff>
        </xdr:from>
        <xdr:to>
          <xdr:col>4</xdr:col>
          <xdr:colOff>7620</xdr:colOff>
          <xdr:row>7</xdr:row>
          <xdr:rowOff>45720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4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4</xdr:col>
          <xdr:colOff>7620</xdr:colOff>
          <xdr:row>9</xdr:row>
          <xdr:rowOff>45720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4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213360</xdr:rowOff>
        </xdr:from>
        <xdr:to>
          <xdr:col>4</xdr:col>
          <xdr:colOff>0</xdr:colOff>
          <xdr:row>8</xdr:row>
          <xdr:rowOff>38100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4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220980</xdr:rowOff>
        </xdr:from>
        <xdr:to>
          <xdr:col>4</xdr:col>
          <xdr:colOff>7620</xdr:colOff>
          <xdr:row>11</xdr:row>
          <xdr:rowOff>45720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4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213360</xdr:rowOff>
        </xdr:from>
        <xdr:to>
          <xdr:col>4</xdr:col>
          <xdr:colOff>7620</xdr:colOff>
          <xdr:row>10</xdr:row>
          <xdr:rowOff>38100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4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198120</xdr:rowOff>
        </xdr:from>
        <xdr:to>
          <xdr:col>4</xdr:col>
          <xdr:colOff>22860</xdr:colOff>
          <xdr:row>12</xdr:row>
          <xdr:rowOff>289560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4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220980</xdr:rowOff>
        </xdr:from>
        <xdr:to>
          <xdr:col>4</xdr:col>
          <xdr:colOff>7620</xdr:colOff>
          <xdr:row>12</xdr:row>
          <xdr:rowOff>60960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4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493395</xdr:colOff>
      <xdr:row>1</xdr:row>
      <xdr:rowOff>502920</xdr:rowOff>
    </xdr:from>
    <xdr:to>
      <xdr:col>16</xdr:col>
      <xdr:colOff>390525</xdr:colOff>
      <xdr:row>3</xdr:row>
      <xdr:rowOff>1600200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037570" y="741045"/>
          <a:ext cx="590740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・マスクや使い捨て手袋などの箱やパック入りのものについても、最小単位である枚数を入力してください。</a:t>
          </a:r>
          <a:endParaRPr kumimoji="1" lang="en-US" altLang="ja-JP" sz="1100"/>
        </a:p>
        <a:p>
          <a:r>
            <a:rPr kumimoji="1" lang="ja-JP" altLang="en-US" sz="1100"/>
            <a:t>・使い捨て食器については、数量は一式で構いませんが、どのような種類のものが含まれているのか（割り箸、紙コップ、ストローなど）を明記してください。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使い捨て食器（紙コップ、ストロー）</a:t>
          </a:r>
          <a:endParaRPr kumimoji="1" lang="en-US" altLang="ja-JP" sz="1100"/>
        </a:p>
        <a:p>
          <a:r>
            <a:rPr kumimoji="1" lang="ja-JP" altLang="en-US" sz="1100"/>
            <a:t>・宿泊費については、発注日及び納品日の欄は空欄で構いません。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525780</xdr:colOff>
      <xdr:row>3</xdr:row>
      <xdr:rowOff>1554480</xdr:rowOff>
    </xdr:from>
    <xdr:to>
      <xdr:col>13</xdr:col>
      <xdr:colOff>192405</xdr:colOff>
      <xdr:row>3</xdr:row>
      <xdr:rowOff>2646045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841355" y="2697480"/>
          <a:ext cx="3219450" cy="109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超過勤務手当の入力の際は、「単価」の入力は不要とし、時間数と単位を入力後、対象となる手当の支給額を直接入力してください。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678754</xdr:colOff>
      <xdr:row>17</xdr:row>
      <xdr:rowOff>44025</xdr:rowOff>
    </xdr:from>
    <xdr:to>
      <xdr:col>47</xdr:col>
      <xdr:colOff>322570</xdr:colOff>
      <xdr:row>40</xdr:row>
      <xdr:rowOff>179294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8738154" y="4235025"/>
          <a:ext cx="6987591" cy="6926594"/>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●施設内療養費の補助対象となる期間</a:t>
          </a:r>
        </a:p>
        <a:p>
          <a:pPr algn="l"/>
          <a:endParaRPr kumimoji="1" lang="ja-JP" altLang="en-US" sz="1100"/>
        </a:p>
        <a:p>
          <a:pPr algn="l"/>
          <a:r>
            <a:rPr kumimoji="1" lang="ja-JP" altLang="en-US" sz="1100" b="1">
              <a:solidFill>
                <a:srgbClr val="0070C0"/>
              </a:solidFill>
            </a:rPr>
            <a:t>①令和４年９月</a:t>
          </a:r>
          <a:r>
            <a:rPr kumimoji="1" lang="en-US" altLang="ja-JP" sz="1100" b="1">
              <a:solidFill>
                <a:srgbClr val="0070C0"/>
              </a:solidFill>
            </a:rPr>
            <a:t>30</a:t>
          </a:r>
          <a:r>
            <a:rPr kumimoji="1" lang="ja-JP" altLang="en-US" sz="1100" b="1">
              <a:solidFill>
                <a:srgbClr val="0070C0"/>
              </a:solidFill>
            </a:rPr>
            <a:t>日までに発症した者</a:t>
          </a:r>
        </a:p>
        <a:p>
          <a:pPr algn="l"/>
          <a:r>
            <a:rPr kumimoji="1" lang="ja-JP" altLang="en-US" sz="1100"/>
            <a:t>　　</a:t>
          </a:r>
          <a:r>
            <a:rPr kumimoji="1" lang="ja-JP" altLang="en-US" sz="1100" b="1"/>
            <a:t>発症後</a:t>
          </a:r>
          <a:r>
            <a:rPr kumimoji="1" lang="en-US" altLang="ja-JP" sz="1100" b="1">
              <a:solidFill>
                <a:srgbClr val="FF0000"/>
              </a:solidFill>
            </a:rPr>
            <a:t>15</a:t>
          </a:r>
          <a:r>
            <a:rPr kumimoji="1" lang="ja-JP" altLang="en-US" sz="1100" b="1">
              <a:solidFill>
                <a:srgbClr val="FF0000"/>
              </a:solidFill>
            </a:rPr>
            <a:t>日</a:t>
          </a:r>
          <a:r>
            <a:rPr kumimoji="1" lang="ja-JP" altLang="en-US" sz="1100" b="1"/>
            <a:t>以内の者</a:t>
          </a:r>
          <a:r>
            <a:rPr kumimoji="1" lang="ja-JP" altLang="en-US" sz="1100"/>
            <a:t>とする。</a:t>
          </a:r>
        </a:p>
        <a:p>
          <a:pPr algn="l"/>
          <a:endParaRPr kumimoji="1" lang="ja-JP" altLang="en-US" sz="1100"/>
        </a:p>
        <a:p>
          <a:pPr algn="l"/>
          <a:r>
            <a:rPr kumimoji="1" lang="ja-JP" altLang="en-US" sz="1100" b="1">
              <a:solidFill>
                <a:srgbClr val="0070C0"/>
              </a:solidFill>
            </a:rPr>
            <a:t>②令和４年</a:t>
          </a:r>
          <a:r>
            <a:rPr kumimoji="1" lang="en-US" altLang="ja-JP" sz="1100" b="1">
              <a:solidFill>
                <a:srgbClr val="0070C0"/>
              </a:solidFill>
            </a:rPr>
            <a:t>10</a:t>
          </a:r>
          <a:r>
            <a:rPr kumimoji="1" lang="ja-JP" altLang="en-US" sz="1100" b="1">
              <a:solidFill>
                <a:srgbClr val="0070C0"/>
              </a:solidFill>
            </a:rPr>
            <a:t>月１日から令和５年５月７日までに発症した者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日間経過しても、症状軽快（解熱剤を使用せずに解熱し、かつ、呼吸器症状が改善傾向にあることをいう。以下同じ。）後</a:t>
          </a:r>
          <a:r>
            <a:rPr kumimoji="1" lang="en-US" altLang="ja-JP" sz="1100"/>
            <a:t>72</a:t>
          </a:r>
          <a:r>
            <a:rPr kumimoji="1" lang="ja-JP" altLang="en-US" sz="1100"/>
            <a:t>時間経過していないために、基本となる療養解除基準（発症日から</a:t>
          </a:r>
          <a:r>
            <a:rPr kumimoji="1" lang="en-US" altLang="ja-JP" sz="1100"/>
            <a:t>10</a:t>
          </a:r>
          <a:r>
            <a:rPr kumimoji="1" lang="ja-JP" altLang="en-US" sz="1100"/>
            <a:t>日間経過し、かつ、症状軽快後</a:t>
          </a:r>
          <a:r>
            <a:rPr kumimoji="1" lang="en-US" altLang="ja-JP" sz="1100"/>
            <a:t>72</a:t>
          </a:r>
          <a:r>
            <a:rPr kumimoji="1" lang="ja-JP" altLang="en-US" sz="1100"/>
            <a:t>時間経過）を満たさない者については、当該基準を満たす日まで「施設内療養者」であるものとする（ただし、発症日から起算して</a:t>
          </a:r>
          <a:r>
            <a:rPr kumimoji="1" lang="en-US" altLang="ja-JP" sz="1100"/>
            <a:t>15</a:t>
          </a:r>
          <a:r>
            <a:rPr kumimoji="1" lang="ja-JP" altLang="en-US" sz="1100"/>
            <a:t>日目までを上限とする）。</a:t>
          </a:r>
        </a:p>
        <a:p>
          <a:pPr algn="l"/>
          <a:endParaRPr kumimoji="1" lang="ja-JP" altLang="en-US" sz="1100"/>
        </a:p>
        <a:p>
          <a:pPr algn="l"/>
          <a:r>
            <a:rPr kumimoji="1" lang="ja-JP" altLang="en-US" sz="1100" b="1">
              <a:solidFill>
                <a:srgbClr val="0070C0"/>
              </a:solidFill>
            </a:rPr>
            <a:t>③令和５年５月８日以降に発症した者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日間を経過していなくても、</a:t>
          </a:r>
          <a:r>
            <a:rPr kumimoji="1" lang="ja-JP" altLang="en-US" sz="1100" b="1"/>
            <a:t>発症後</a:t>
          </a:r>
          <a:r>
            <a:rPr kumimoji="1" lang="ja-JP" altLang="en-US" sz="1100" b="1">
              <a:solidFill>
                <a:srgbClr val="FF0000"/>
              </a:solidFill>
            </a:rPr>
            <a:t>５</a:t>
          </a:r>
          <a:r>
            <a:rPr kumimoji="1" lang="ja-JP" altLang="en-US" sz="1100" b="1"/>
            <a:t>日を経過し、かつ、症状軽快</a:t>
          </a:r>
          <a:r>
            <a:rPr kumimoji="1" lang="ja-JP" altLang="en-US" sz="1100"/>
            <a:t>（解熱剤を使用せずに解熱し、かつ、呼吸器症状が改善傾向にあることをいう。以下同じ。）から</a:t>
          </a:r>
          <a:r>
            <a:rPr kumimoji="1" lang="en-US" altLang="ja-JP" sz="1100"/>
            <a:t>24</a:t>
          </a:r>
          <a:r>
            <a:rPr kumimoji="1" lang="ja-JP" altLang="en-US" sz="1100"/>
            <a:t>時間経過した者であって、当該療養者や高齢者施設等の個別の状況を踏まえて必要な措置（交付要綱別紙２（その２）２①～⑥に定める措置）を継続しないこととした場合については、当該措置を行った日まで「施設内療養者」であるものとする。</a:t>
          </a:r>
        </a:p>
        <a:p>
          <a:pPr algn="l"/>
          <a:endParaRPr kumimoji="1" lang="ja-JP" altLang="en-US" sz="1100"/>
        </a:p>
        <a:p>
          <a:pPr algn="l"/>
          <a:r>
            <a:rPr kumimoji="1" lang="ja-JP" altLang="en-US" sz="1100"/>
            <a:t>　なお、</a:t>
          </a:r>
          <a:r>
            <a:rPr kumimoji="1" lang="ja-JP" altLang="en-US" sz="1100" u="sng"/>
            <a:t>令和５年５月８日以降、指定権者（県又は市町村）が行った調査に対し、以下ア～ウ全て満たすとして回答した施設のみが施設内療養費の補助対象となる</a:t>
          </a:r>
          <a:r>
            <a:rPr kumimoji="1" lang="ja-JP" altLang="en-US" sz="1100"/>
            <a:t>。</a:t>
          </a:r>
        </a:p>
        <a:p>
          <a:pPr algn="l"/>
          <a:r>
            <a:rPr kumimoji="1" lang="ja-JP" altLang="en-US" sz="1100"/>
            <a:t>　ア　医療機関との連携の確保（電話相談、往診、入院調整等を行う医療機関の確保）</a:t>
          </a:r>
        </a:p>
        <a:p>
          <a:pPr algn="l"/>
          <a:r>
            <a:rPr kumimoji="1" lang="ja-JP" altLang="en-US" sz="1100"/>
            <a:t>　イ　感染対策（感染症の予防及びまん延防止のための研修・訓練の実施）</a:t>
          </a:r>
        </a:p>
        <a:p>
          <a:pPr algn="l"/>
          <a:r>
            <a:rPr kumimoji="1" lang="ja-JP" altLang="en-US" sz="1100"/>
            <a:t>　ウ　ワクチンの接種状況（入所者に対するオミクロン株対応ワクチン（１・２回目）の接種実施）</a:t>
          </a:r>
        </a:p>
      </xdr:txBody>
    </xdr:sp>
    <xdr:clientData/>
  </xdr:twoCellAnchor>
  <xdr:twoCellAnchor>
    <xdr:from>
      <xdr:col>45</xdr:col>
      <xdr:colOff>11206</xdr:colOff>
      <xdr:row>0</xdr:row>
      <xdr:rowOff>143995</xdr:rowOff>
    </xdr:from>
    <xdr:to>
      <xdr:col>47</xdr:col>
      <xdr:colOff>313763</xdr:colOff>
      <xdr:row>16</xdr:row>
      <xdr:rowOff>100853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8756406" y="143995"/>
          <a:ext cx="6960532" cy="3852583"/>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●入力の考え方</a:t>
          </a:r>
          <a:endParaRPr kumimoji="1" lang="en-US" altLang="ja-JP" sz="1100" b="1"/>
        </a:p>
        <a:p>
          <a:pPr algn="l"/>
          <a:r>
            <a:rPr kumimoji="1" lang="ja-JP" altLang="en-US" sz="1100"/>
            <a:t>　以下のうち、</a:t>
          </a:r>
          <a:r>
            <a:rPr kumimoji="1" lang="ja-JP" altLang="en-US" sz="1100" b="1"/>
            <a:t>「</a:t>
          </a:r>
          <a:r>
            <a:rPr kumimoji="1" lang="en-US" altLang="ja-JP" sz="1100" b="1"/>
            <a:t>1</a:t>
          </a:r>
          <a:r>
            <a:rPr kumimoji="1" lang="ja-JP" altLang="en-US" sz="1100" b="1"/>
            <a:t>」の日</a:t>
          </a:r>
          <a:r>
            <a:rPr kumimoji="1" lang="ja-JP" altLang="en-US" sz="1100"/>
            <a:t>のみが補助対象となります。</a:t>
          </a:r>
          <a:endParaRPr kumimoji="1" lang="en-US" altLang="ja-JP" sz="1100"/>
        </a:p>
        <a:p>
          <a:pPr algn="l"/>
          <a:endParaRPr kumimoji="1" lang="ja-JP" altLang="en-US" sz="1100"/>
        </a:p>
        <a:p>
          <a:pPr algn="l"/>
          <a:r>
            <a:rPr kumimoji="1" lang="ja-JP" altLang="en-US" sz="1100" b="1">
              <a:solidFill>
                <a:srgbClr val="0070C0"/>
              </a:solidFill>
            </a:rPr>
            <a:t>①「</a:t>
          </a:r>
          <a:r>
            <a:rPr kumimoji="1" lang="en-US" altLang="ja-JP" sz="1100" b="1">
              <a:solidFill>
                <a:srgbClr val="0070C0"/>
              </a:solidFill>
            </a:rPr>
            <a:t>1</a:t>
          </a:r>
          <a:r>
            <a:rPr kumimoji="1" lang="ja-JP" altLang="en-US" sz="1100" b="1">
              <a:solidFill>
                <a:srgbClr val="0070C0"/>
              </a:solidFill>
            </a:rPr>
            <a:t>」</a:t>
          </a:r>
          <a:endParaRPr kumimoji="1" lang="en-US" altLang="ja-JP" sz="1100" b="1">
            <a:solidFill>
              <a:srgbClr val="0070C0"/>
            </a:solidFill>
          </a:endParaRPr>
        </a:p>
        <a:p>
          <a:pPr algn="l"/>
          <a:r>
            <a:rPr kumimoji="1" lang="ja-JP" altLang="en-US" sz="1100"/>
            <a:t>　施設内で療養している日（発症日を含む）を指します。</a:t>
          </a:r>
          <a:endParaRPr kumimoji="1" lang="en-US" altLang="ja-JP" sz="1100"/>
        </a:p>
        <a:p>
          <a:pPr algn="l"/>
          <a:endParaRPr kumimoji="1" lang="ja-JP" altLang="en-US" sz="1100"/>
        </a:p>
        <a:p>
          <a:pPr algn="l"/>
          <a:r>
            <a:rPr kumimoji="1" lang="ja-JP" altLang="en-US" sz="1100" b="1">
              <a:solidFill>
                <a:srgbClr val="0070C0"/>
              </a:solidFill>
            </a:rPr>
            <a:t>②「解除」</a:t>
          </a:r>
        </a:p>
        <a:p>
          <a:pPr algn="l"/>
          <a:r>
            <a:rPr kumimoji="1" lang="ja-JP" altLang="en-US" sz="1100"/>
            <a:t>　以下ア～ウの日を指します。</a:t>
          </a:r>
          <a:endParaRPr kumimoji="1" lang="en-US" altLang="ja-JP" sz="1100"/>
        </a:p>
        <a:p>
          <a:pPr algn="l"/>
          <a:r>
            <a:rPr kumimoji="1" lang="ja-JP" altLang="en-US" sz="1100" b="0"/>
            <a:t>　ア療養解除の日</a:t>
          </a:r>
          <a:endParaRPr kumimoji="1" lang="en-US" altLang="ja-JP" sz="1100" b="0"/>
        </a:p>
        <a:p>
          <a:pPr algn="l"/>
          <a:r>
            <a:rPr kumimoji="1" lang="ja-JP" altLang="en-US" sz="1100" b="0"/>
            <a:t>　イ医療機関等への入院日の</a:t>
          </a:r>
          <a:r>
            <a:rPr kumimoji="1" lang="ja-JP" altLang="en-US" sz="1100" b="1"/>
            <a:t>翌日</a:t>
          </a:r>
          <a:r>
            <a:rPr kumimoji="1" lang="ja-JP" altLang="en-US" sz="1100" b="0"/>
            <a:t>（③の場合（発症日即日入院）を除く）</a:t>
          </a:r>
          <a:endParaRPr kumimoji="1" lang="en-US" altLang="ja-JP" sz="1100" b="0"/>
        </a:p>
        <a:p>
          <a:pPr algn="l"/>
          <a:r>
            <a:rPr kumimoji="1" lang="ja-JP" altLang="en-US" sz="1100" b="0"/>
            <a:t>　ウ死亡日の</a:t>
          </a:r>
          <a:r>
            <a:rPr kumimoji="1" lang="ja-JP" altLang="en-US" sz="1100" b="1"/>
            <a:t>翌日</a:t>
          </a:r>
          <a:r>
            <a:rPr kumimoji="1" lang="ja-JP" altLang="en-US" sz="1100" b="0"/>
            <a:t>（③の場合（発症日即日死亡）を除く）</a:t>
          </a:r>
          <a:endParaRPr kumimoji="1" lang="en-US" altLang="ja-JP" sz="1100" b="0"/>
        </a:p>
        <a:p>
          <a:pPr algn="l"/>
          <a:endParaRPr kumimoji="1" lang="ja-JP" altLang="en-US" sz="1100"/>
        </a:p>
        <a:p>
          <a:pPr algn="l"/>
          <a:r>
            <a:rPr kumimoji="1" lang="ja-JP" altLang="en-US" sz="1100" b="1">
              <a:solidFill>
                <a:srgbClr val="0070C0"/>
              </a:solidFill>
            </a:rPr>
            <a:t>③「即解」</a:t>
          </a:r>
        </a:p>
        <a:p>
          <a:pPr algn="l"/>
          <a:r>
            <a:rPr kumimoji="1" lang="ja-JP" altLang="en-US" sz="1100" b="0"/>
            <a:t>　以下ア、イの日を指します。</a:t>
          </a:r>
          <a:endParaRPr kumimoji="1" lang="en-US" altLang="ja-JP" sz="1100" b="0"/>
        </a:p>
        <a:p>
          <a:pPr algn="l"/>
          <a:r>
            <a:rPr kumimoji="1" lang="ja-JP" altLang="en-US" sz="1100" b="0"/>
            <a:t>　ア発症日の即日に医療機関等へ入院した場合</a:t>
          </a:r>
          <a:endParaRPr kumimoji="1" lang="en-US" altLang="ja-JP" sz="1100" b="0"/>
        </a:p>
        <a:p>
          <a:pPr algn="l"/>
          <a:r>
            <a:rPr kumimoji="1" lang="ja-JP" altLang="en-US" sz="1100" b="0"/>
            <a:t>　イ発症日の即日に死亡した場合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setsu@pref.miyazaki.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6592B-737E-4608-B982-2426D59D57DA}">
  <sheetPr codeName="Sheet16">
    <tabColor rgb="FFFFFF00"/>
    <pageSetUpPr fitToPage="1"/>
  </sheetPr>
  <dimension ref="A1:K46"/>
  <sheetViews>
    <sheetView tabSelected="1" view="pageBreakPreview" zoomScale="70" zoomScaleNormal="100" zoomScaleSheetLayoutView="70" workbookViewId="0">
      <selection activeCell="E19" sqref="E19"/>
    </sheetView>
  </sheetViews>
  <sheetFormatPr defaultColWidth="9" defaultRowHeight="13.2"/>
  <cols>
    <col min="1" max="1" width="4.69921875" style="85" customWidth="1"/>
    <col min="2" max="2" width="3.5" style="85" bestFit="1" customWidth="1"/>
    <col min="3" max="3" width="3.5" style="85" customWidth="1"/>
    <col min="4" max="4" width="25.59765625" style="85" customWidth="1"/>
    <col min="5" max="5" width="40.59765625" style="85" customWidth="1"/>
    <col min="6" max="6" width="50.59765625" style="85" customWidth="1"/>
    <col min="7" max="7" width="5" style="85" customWidth="1"/>
    <col min="8" max="8" width="11.5" style="85" customWidth="1"/>
    <col min="9" max="9" width="10.5" style="85" bestFit="1" customWidth="1"/>
    <col min="10" max="10" width="54.59765625" style="85" customWidth="1"/>
    <col min="11" max="11" width="19.09765625" style="85" customWidth="1"/>
    <col min="12" max="16384" width="9" style="85"/>
  </cols>
  <sheetData>
    <row r="1" spans="1:11" ht="24.9" customHeight="1">
      <c r="A1" s="84" t="s">
        <v>372</v>
      </c>
    </row>
    <row r="2" spans="1:11" ht="24.9" customHeight="1">
      <c r="A2" s="86"/>
      <c r="B2" s="86"/>
      <c r="C2" s="86"/>
      <c r="D2" s="87"/>
      <c r="E2" s="87"/>
      <c r="F2" s="87"/>
      <c r="G2" s="87"/>
      <c r="H2" s="87"/>
    </row>
    <row r="3" spans="1:11" ht="24.9" customHeight="1">
      <c r="A3" s="86"/>
      <c r="B3" s="86"/>
      <c r="C3" s="86"/>
      <c r="D3" s="87"/>
      <c r="E3" s="87"/>
      <c r="F3" s="87"/>
      <c r="G3" s="87"/>
      <c r="H3" s="87"/>
    </row>
    <row r="4" spans="1:11" ht="24.9" customHeight="1">
      <c r="A4" s="86"/>
      <c r="B4" s="86"/>
      <c r="C4" s="86"/>
      <c r="D4" s="87"/>
      <c r="E4" s="87"/>
      <c r="F4" s="87"/>
      <c r="G4" s="87"/>
      <c r="H4" s="87"/>
    </row>
    <row r="5" spans="1:11" ht="24.9" customHeight="1">
      <c r="A5" s="86"/>
      <c r="B5" s="86"/>
      <c r="C5" s="86"/>
      <c r="D5" s="87"/>
      <c r="E5" s="87"/>
      <c r="F5" s="87"/>
      <c r="G5" s="87"/>
      <c r="H5" s="87"/>
    </row>
    <row r="6" spans="1:11" ht="24.9" customHeight="1">
      <c r="A6" s="86"/>
      <c r="B6" s="86"/>
      <c r="C6" s="86"/>
      <c r="D6" s="87"/>
      <c r="E6" s="87"/>
      <c r="F6" s="87"/>
      <c r="G6" s="87"/>
      <c r="H6" s="87"/>
    </row>
    <row r="7" spans="1:11" ht="24.9" customHeight="1">
      <c r="A7" s="86"/>
      <c r="B7" s="86"/>
      <c r="C7" s="86"/>
      <c r="D7" s="87"/>
      <c r="E7" s="87"/>
      <c r="F7" s="87"/>
      <c r="G7" s="87"/>
      <c r="H7" s="87"/>
      <c r="I7" s="87"/>
    </row>
    <row r="8" spans="1:11" ht="24.9" customHeight="1">
      <c r="F8" s="88"/>
      <c r="I8" s="89" t="s">
        <v>264</v>
      </c>
      <c r="J8" s="89" t="s">
        <v>265</v>
      </c>
      <c r="K8" s="89" t="s">
        <v>266</v>
      </c>
    </row>
    <row r="9" spans="1:11" ht="24.9" customHeight="1">
      <c r="F9" s="88"/>
      <c r="I9" s="89" t="s">
        <v>267</v>
      </c>
      <c r="J9" s="89" t="s">
        <v>268</v>
      </c>
      <c r="K9" s="89" t="s">
        <v>269</v>
      </c>
    </row>
    <row r="10" spans="1:11" ht="24.9" customHeight="1" thickBot="1">
      <c r="C10" s="90" t="s">
        <v>270</v>
      </c>
      <c r="D10" s="91" t="s">
        <v>271</v>
      </c>
      <c r="E10" s="92" t="s">
        <v>272</v>
      </c>
      <c r="F10" s="91" t="s">
        <v>273</v>
      </c>
      <c r="I10" s="89" t="s">
        <v>274</v>
      </c>
      <c r="J10" s="89" t="s">
        <v>275</v>
      </c>
      <c r="K10" s="89" t="s">
        <v>276</v>
      </c>
    </row>
    <row r="11" spans="1:11" ht="24.9" customHeight="1">
      <c r="B11" s="301" t="s">
        <v>277</v>
      </c>
      <c r="C11" s="93">
        <v>1</v>
      </c>
      <c r="D11" s="94" t="s">
        <v>278</v>
      </c>
      <c r="E11" s="95"/>
      <c r="F11" s="96" t="s">
        <v>279</v>
      </c>
      <c r="J11" s="89" t="s">
        <v>280</v>
      </c>
    </row>
    <row r="12" spans="1:11" ht="24.9" customHeight="1">
      <c r="B12" s="302"/>
      <c r="C12" s="97">
        <f>C11+1</f>
        <v>2</v>
      </c>
      <c r="D12" s="98" t="s">
        <v>281</v>
      </c>
      <c r="E12" s="99"/>
      <c r="F12" s="100" t="s">
        <v>282</v>
      </c>
      <c r="J12" s="89" t="s">
        <v>283</v>
      </c>
    </row>
    <row r="13" spans="1:11" ht="24.9" customHeight="1">
      <c r="B13" s="303"/>
      <c r="C13" s="97">
        <f t="shared" ref="C13:C32" si="0">C12+1</f>
        <v>3</v>
      </c>
      <c r="D13" s="101" t="s">
        <v>284</v>
      </c>
      <c r="E13" s="102"/>
      <c r="F13" s="103" t="s">
        <v>285</v>
      </c>
      <c r="J13" s="89" t="s">
        <v>19</v>
      </c>
    </row>
    <row r="14" spans="1:11" ht="24.9" customHeight="1">
      <c r="B14" s="304" t="s">
        <v>286</v>
      </c>
      <c r="C14" s="104">
        <f t="shared" si="0"/>
        <v>4</v>
      </c>
      <c r="D14" s="105" t="s">
        <v>287</v>
      </c>
      <c r="E14" s="106"/>
      <c r="F14" s="107" t="s">
        <v>288</v>
      </c>
      <c r="J14" s="89" t="s">
        <v>289</v>
      </c>
    </row>
    <row r="15" spans="1:11" ht="24.9" customHeight="1">
      <c r="B15" s="305"/>
      <c r="C15" s="104">
        <f t="shared" si="0"/>
        <v>5</v>
      </c>
      <c r="D15" s="108" t="s">
        <v>290</v>
      </c>
      <c r="E15" s="109"/>
      <c r="F15" s="110" t="s">
        <v>291</v>
      </c>
      <c r="J15" s="89" t="s">
        <v>292</v>
      </c>
    </row>
    <row r="16" spans="1:11" ht="24.9" customHeight="1">
      <c r="B16" s="305"/>
      <c r="C16" s="104">
        <f t="shared" si="0"/>
        <v>6</v>
      </c>
      <c r="D16" s="105" t="s">
        <v>293</v>
      </c>
      <c r="E16" s="106"/>
      <c r="F16" s="107" t="s">
        <v>294</v>
      </c>
      <c r="J16" s="89" t="s">
        <v>295</v>
      </c>
    </row>
    <row r="17" spans="2:10" ht="24.9" customHeight="1">
      <c r="B17" s="305"/>
      <c r="C17" s="104">
        <f t="shared" si="0"/>
        <v>7</v>
      </c>
      <c r="D17" s="108" t="s">
        <v>296</v>
      </c>
      <c r="E17" s="109"/>
      <c r="F17" s="110" t="s">
        <v>297</v>
      </c>
      <c r="J17" s="89" t="s">
        <v>298</v>
      </c>
    </row>
    <row r="18" spans="2:10" ht="24.9" customHeight="1">
      <c r="B18" s="305"/>
      <c r="C18" s="104">
        <f t="shared" si="0"/>
        <v>8</v>
      </c>
      <c r="D18" s="108" t="s">
        <v>299</v>
      </c>
      <c r="E18" s="111"/>
      <c r="F18" s="112" t="s">
        <v>300</v>
      </c>
      <c r="J18" s="89" t="s">
        <v>301</v>
      </c>
    </row>
    <row r="19" spans="2:10" ht="24.9" customHeight="1">
      <c r="B19" s="305"/>
      <c r="C19" s="104">
        <f t="shared" si="0"/>
        <v>9</v>
      </c>
      <c r="D19" s="108" t="s">
        <v>302</v>
      </c>
      <c r="E19" s="113"/>
      <c r="F19" s="110" t="s">
        <v>303</v>
      </c>
      <c r="J19" s="89" t="s">
        <v>23</v>
      </c>
    </row>
    <row r="20" spans="2:10" ht="24.9" customHeight="1">
      <c r="B20" s="305"/>
      <c r="C20" s="104">
        <f t="shared" si="0"/>
        <v>10</v>
      </c>
      <c r="D20" s="108" t="s">
        <v>304</v>
      </c>
      <c r="E20" s="113"/>
      <c r="F20" s="110" t="s">
        <v>305</v>
      </c>
      <c r="J20" s="89" t="s">
        <v>24</v>
      </c>
    </row>
    <row r="21" spans="2:10" ht="24.9" customHeight="1">
      <c r="B21" s="305"/>
      <c r="C21" s="104">
        <f t="shared" si="0"/>
        <v>11</v>
      </c>
      <c r="D21" s="114" t="s">
        <v>306</v>
      </c>
      <c r="E21" s="109"/>
      <c r="F21" s="115" t="s">
        <v>307</v>
      </c>
      <c r="J21" s="89" t="s">
        <v>25</v>
      </c>
    </row>
    <row r="22" spans="2:10" ht="24.9" customHeight="1">
      <c r="B22" s="306" t="s">
        <v>308</v>
      </c>
      <c r="C22" s="116">
        <f t="shared" si="0"/>
        <v>12</v>
      </c>
      <c r="D22" s="117" t="s">
        <v>309</v>
      </c>
      <c r="E22" s="106"/>
      <c r="F22" s="118" t="s">
        <v>303</v>
      </c>
      <c r="J22" s="119" t="s">
        <v>26</v>
      </c>
    </row>
    <row r="23" spans="2:10" ht="24.9" customHeight="1">
      <c r="B23" s="306"/>
      <c r="C23" s="116">
        <f t="shared" si="0"/>
        <v>13</v>
      </c>
      <c r="D23" s="117" t="s">
        <v>311</v>
      </c>
      <c r="E23" s="106"/>
      <c r="F23" s="118" t="s">
        <v>312</v>
      </c>
      <c r="J23" s="89" t="s">
        <v>27</v>
      </c>
    </row>
    <row r="24" spans="2:10" ht="24.9" customHeight="1">
      <c r="B24" s="306"/>
      <c r="C24" s="116">
        <f t="shared" si="0"/>
        <v>14</v>
      </c>
      <c r="D24" s="117" t="s">
        <v>194</v>
      </c>
      <c r="E24" s="106"/>
      <c r="F24" s="118" t="s">
        <v>313</v>
      </c>
      <c r="J24" s="89" t="s">
        <v>28</v>
      </c>
    </row>
    <row r="25" spans="2:10" ht="42.75" customHeight="1">
      <c r="B25" s="306"/>
      <c r="C25" s="116">
        <f t="shared" si="0"/>
        <v>15</v>
      </c>
      <c r="D25" s="117" t="s">
        <v>314</v>
      </c>
      <c r="E25" s="102"/>
      <c r="F25" s="120" t="s">
        <v>315</v>
      </c>
      <c r="J25" s="89" t="s">
        <v>29</v>
      </c>
    </row>
    <row r="26" spans="2:10" ht="24.9" customHeight="1">
      <c r="B26" s="306"/>
      <c r="C26" s="116">
        <f t="shared" si="0"/>
        <v>16</v>
      </c>
      <c r="D26" s="117" t="s">
        <v>316</v>
      </c>
      <c r="E26" s="106"/>
      <c r="F26" s="118" t="s">
        <v>317</v>
      </c>
      <c r="J26" s="89" t="s">
        <v>30</v>
      </c>
    </row>
    <row r="27" spans="2:10" ht="24.9" customHeight="1">
      <c r="B27" s="306"/>
      <c r="C27" s="116">
        <f t="shared" si="0"/>
        <v>17</v>
      </c>
      <c r="D27" s="117" t="s">
        <v>318</v>
      </c>
      <c r="E27" s="106"/>
      <c r="F27" s="118" t="s">
        <v>319</v>
      </c>
      <c r="J27" s="89" t="s">
        <v>320</v>
      </c>
    </row>
    <row r="28" spans="2:10" ht="24.9" customHeight="1">
      <c r="B28" s="306"/>
      <c r="C28" s="116">
        <f t="shared" si="0"/>
        <v>18</v>
      </c>
      <c r="D28" s="117" t="s">
        <v>321</v>
      </c>
      <c r="E28" s="106"/>
      <c r="F28" s="121" t="s">
        <v>322</v>
      </c>
      <c r="J28" s="89" t="s">
        <v>32</v>
      </c>
    </row>
    <row r="29" spans="2:10" ht="45" customHeight="1">
      <c r="B29" s="306"/>
      <c r="C29" s="116">
        <f t="shared" si="0"/>
        <v>19</v>
      </c>
      <c r="D29" s="117" t="s">
        <v>323</v>
      </c>
      <c r="E29" s="102"/>
      <c r="F29" s="122" t="s">
        <v>324</v>
      </c>
      <c r="J29" s="89" t="s">
        <v>33</v>
      </c>
    </row>
    <row r="30" spans="2:10" ht="24.9" customHeight="1">
      <c r="B30" s="307" t="s">
        <v>325</v>
      </c>
      <c r="C30" s="123">
        <f t="shared" si="0"/>
        <v>20</v>
      </c>
      <c r="D30" s="124" t="s">
        <v>326</v>
      </c>
      <c r="E30" s="99"/>
      <c r="F30" s="125" t="s">
        <v>327</v>
      </c>
      <c r="J30" s="89" t="s">
        <v>310</v>
      </c>
    </row>
    <row r="31" spans="2:10" ht="147" customHeight="1">
      <c r="B31" s="308"/>
      <c r="C31" s="123">
        <f t="shared" si="0"/>
        <v>21</v>
      </c>
      <c r="D31" s="124" t="s">
        <v>365</v>
      </c>
      <c r="E31" s="126"/>
      <c r="F31" s="127" t="s">
        <v>366</v>
      </c>
      <c r="J31" s="89" t="s">
        <v>328</v>
      </c>
    </row>
    <row r="32" spans="2:10" ht="24.9" customHeight="1" thickBot="1">
      <c r="B32" s="309"/>
      <c r="C32" s="123">
        <f t="shared" si="0"/>
        <v>22</v>
      </c>
      <c r="D32" s="124" t="s">
        <v>329</v>
      </c>
      <c r="E32" s="128"/>
      <c r="F32" s="129" t="s">
        <v>330</v>
      </c>
      <c r="J32" s="89" t="s">
        <v>331</v>
      </c>
    </row>
    <row r="33" spans="3:10" ht="26.25" customHeight="1" thickBot="1">
      <c r="J33" s="89" t="s">
        <v>37</v>
      </c>
    </row>
    <row r="34" spans="3:10" ht="50.1" customHeight="1" thickBot="1">
      <c r="C34" s="310" t="s">
        <v>332</v>
      </c>
      <c r="D34" s="311"/>
      <c r="E34" s="311"/>
      <c r="F34" s="312"/>
      <c r="J34" s="89" t="s">
        <v>38</v>
      </c>
    </row>
    <row r="35" spans="3:10" ht="16.95" customHeight="1">
      <c r="J35" s="89" t="s">
        <v>333</v>
      </c>
    </row>
    <row r="36" spans="3:10" ht="20.100000000000001" customHeight="1">
      <c r="J36" s="89" t="s">
        <v>334</v>
      </c>
    </row>
    <row r="37" spans="3:10" ht="20.100000000000001" customHeight="1">
      <c r="J37" s="89" t="s">
        <v>335</v>
      </c>
    </row>
    <row r="38" spans="3:10" ht="20.100000000000001" customHeight="1">
      <c r="J38" s="89" t="s">
        <v>336</v>
      </c>
    </row>
    <row r="39" spans="3:10" ht="20.100000000000001" customHeight="1">
      <c r="J39" s="89" t="s">
        <v>337</v>
      </c>
    </row>
    <row r="40" spans="3:10" ht="20.100000000000001" customHeight="1">
      <c r="J40" s="119" t="s">
        <v>338</v>
      </c>
    </row>
    <row r="41" spans="3:10" ht="20.100000000000001" customHeight="1">
      <c r="J41" s="89" t="s">
        <v>339</v>
      </c>
    </row>
    <row r="42" spans="3:10" ht="20.100000000000001" customHeight="1">
      <c r="J42" s="89" t="s">
        <v>340</v>
      </c>
    </row>
    <row r="43" spans="3:10" ht="20.100000000000001" customHeight="1">
      <c r="J43" s="89" t="s">
        <v>341</v>
      </c>
    </row>
    <row r="44" spans="3:10" ht="20.100000000000001" customHeight="1"/>
    <row r="45" spans="3:10" ht="20.100000000000001" customHeight="1"/>
    <row r="46" spans="3:10" ht="20.100000000000001" customHeight="1"/>
  </sheetData>
  <mergeCells count="5">
    <mergeCell ref="B11:B13"/>
    <mergeCell ref="B14:B21"/>
    <mergeCell ref="B22:B29"/>
    <mergeCell ref="B30:B32"/>
    <mergeCell ref="C34:F34"/>
  </mergeCells>
  <phoneticPr fontId="1"/>
  <conditionalFormatting sqref="E29">
    <cfRule type="expression" dxfId="5" priority="1">
      <formula>$E$22=OR($J$9:$J$16,$J$19:$J$26)</formula>
    </cfRule>
  </conditionalFormatting>
  <dataValidations count="3">
    <dataValidation type="list" allowBlank="1" showInputMessage="1" showErrorMessage="1" sqref="E19" xr:uid="{725CDF4E-6D18-4C26-B4C8-0917F5D8B1AB}">
      <formula1>$I$9:$I$10</formula1>
    </dataValidation>
    <dataValidation type="list" allowBlank="1" showInputMessage="1" showErrorMessage="1" sqref="E30" xr:uid="{4BA68D03-1DCE-4F65-A0C2-F62D013D8445}">
      <formula1>$K$9:$K$10</formula1>
    </dataValidation>
    <dataValidation type="list" allowBlank="1" showInputMessage="1" showErrorMessage="1" sqref="E22" xr:uid="{73526D5C-87F2-4BD4-AF87-2022CE0F177B}">
      <formula1>$J$9:$J$43</formula1>
    </dataValidation>
  </dataValidations>
  <hyperlinks>
    <hyperlink ref="F13" r:id="rId1" xr:uid="{EA6799C0-352B-4A19-847C-EC62B163A1CA}"/>
  </hyperlinks>
  <printOptions horizontalCentered="1"/>
  <pageMargins left="0.59055118110236227" right="0.59055118110236227" top="0.59055118110236227" bottom="0.59055118110236227" header="0.31496062992125984" footer="0.31496062992125984"/>
  <pageSetup paperSize="9" scale="6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97656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2C40-55B4-42FF-AC4A-CA4D3D4B76A3}">
  <sheetPr>
    <tabColor rgb="FFFF0000"/>
    <pageSetUpPr fitToPage="1"/>
  </sheetPr>
  <dimension ref="A1:AO51"/>
  <sheetViews>
    <sheetView view="pageBreakPreview" zoomScale="70" zoomScaleNormal="85" zoomScaleSheetLayoutView="70" workbookViewId="0">
      <selection activeCell="F32" sqref="F32"/>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39" width="8.19921875" style="5" customWidth="1"/>
    <col min="40" max="40" width="6.59765625" style="5" customWidth="1"/>
    <col min="41" max="43" width="6.3984375" style="5" customWidth="1"/>
    <col min="44" max="52" width="9" style="5"/>
    <col min="53" max="53" width="9" style="5" customWidth="1"/>
    <col min="54" max="16384" width="9" style="5"/>
  </cols>
  <sheetData>
    <row r="1" spans="1:41" s="11" customFormat="1" ht="42" customHeight="1">
      <c r="A1" s="11" t="s">
        <v>148</v>
      </c>
    </row>
    <row r="2" spans="1:41" s="11" customFormat="1" ht="18" customHeight="1"/>
    <row r="3" spans="1:41" s="1" customFormat="1" ht="27.75" customHeight="1">
      <c r="A3" s="297" t="s">
        <v>152</v>
      </c>
      <c r="B3" s="298"/>
      <c r="C3" s="298"/>
      <c r="D3" s="298"/>
      <c r="E3" s="298"/>
      <c r="F3" s="298"/>
      <c r="G3" s="298"/>
      <c r="H3" s="8"/>
      <c r="I3" s="43" t="s">
        <v>158</v>
      </c>
      <c r="J3" s="44"/>
      <c r="K3" s="44"/>
      <c r="L3" s="44"/>
      <c r="M3" s="44"/>
      <c r="N3" s="44"/>
      <c r="O3" s="44"/>
      <c r="P3" s="44"/>
      <c r="T3" s="11"/>
      <c r="U3" s="11"/>
      <c r="V3" s="11"/>
      <c r="W3" s="11"/>
      <c r="X3" s="11"/>
      <c r="Y3" s="11"/>
      <c r="Z3" s="11"/>
      <c r="AA3" s="11"/>
      <c r="AB3" s="11"/>
      <c r="AC3" s="11"/>
      <c r="AD3" s="11"/>
      <c r="AE3" s="11"/>
      <c r="AF3" s="11"/>
      <c r="AG3" s="11"/>
      <c r="AH3" s="11"/>
      <c r="AI3" s="11"/>
    </row>
    <row r="4" spans="1:41" s="1" customFormat="1" ht="27.75" customHeight="1">
      <c r="A4" s="8" t="s">
        <v>79</v>
      </c>
      <c r="B4" s="8"/>
      <c r="C4" s="8"/>
      <c r="D4" s="8"/>
      <c r="E4" s="8"/>
      <c r="F4" s="8"/>
      <c r="G4" s="8"/>
      <c r="H4" s="8"/>
      <c r="I4" s="8"/>
      <c r="T4" s="11"/>
      <c r="U4" s="11"/>
      <c r="V4" s="11"/>
      <c r="W4" s="11"/>
      <c r="X4" s="11"/>
      <c r="Y4" s="11"/>
      <c r="Z4" s="11"/>
      <c r="AA4" s="11"/>
      <c r="AB4" s="11"/>
      <c r="AC4" s="11"/>
      <c r="AD4" s="11"/>
      <c r="AE4" s="11"/>
      <c r="AF4" s="11"/>
      <c r="AG4" s="11"/>
      <c r="AH4" s="11"/>
      <c r="AI4" s="11"/>
    </row>
    <row r="5" spans="1:41" s="1" customFormat="1" ht="27.75" customHeight="1">
      <c r="A5" s="8"/>
      <c r="B5" s="390" t="s">
        <v>179</v>
      </c>
      <c r="C5" s="391"/>
      <c r="D5" s="391"/>
      <c r="E5" s="391"/>
      <c r="F5" s="391"/>
      <c r="G5" s="391"/>
      <c r="H5" s="391"/>
      <c r="I5" s="392"/>
      <c r="J5" s="45" t="s">
        <v>367</v>
      </c>
      <c r="L5" s="393" t="s">
        <v>171</v>
      </c>
      <c r="M5" s="394"/>
      <c r="N5" s="404" t="s">
        <v>364</v>
      </c>
      <c r="O5" s="405"/>
      <c r="P5" s="405"/>
      <c r="Q5" s="406"/>
      <c r="R5" s="1" t="s">
        <v>172</v>
      </c>
      <c r="T5" s="11"/>
      <c r="U5" s="11"/>
      <c r="V5" s="11"/>
      <c r="W5" s="11"/>
      <c r="X5" s="11"/>
      <c r="Y5" s="11"/>
      <c r="Z5" s="11"/>
      <c r="AA5" s="11"/>
      <c r="AB5" s="11"/>
      <c r="AC5" s="11"/>
      <c r="AD5" s="11"/>
      <c r="AE5" s="11"/>
      <c r="AF5" s="11"/>
      <c r="AG5" s="11"/>
      <c r="AH5" s="11"/>
      <c r="AI5" s="11"/>
    </row>
    <row r="6" spans="1:41" s="1" customFormat="1" ht="27.75" customHeight="1">
      <c r="A6" s="8"/>
      <c r="L6" s="393" t="s">
        <v>61</v>
      </c>
      <c r="M6" s="394"/>
      <c r="N6" s="404">
        <f>基本データ入力!E15</f>
        <v>0</v>
      </c>
      <c r="O6" s="405"/>
      <c r="P6" s="405"/>
      <c r="Q6" s="406"/>
      <c r="T6" s="11"/>
      <c r="U6" s="11"/>
      <c r="V6" s="11"/>
      <c r="W6" s="11"/>
      <c r="X6" s="11"/>
      <c r="Y6" s="11"/>
      <c r="Z6" s="11"/>
      <c r="AA6" s="11"/>
      <c r="AB6" s="11"/>
      <c r="AC6" s="11"/>
      <c r="AD6" s="11"/>
      <c r="AE6" s="11"/>
      <c r="AF6" s="11"/>
      <c r="AG6" s="11"/>
      <c r="AH6" s="11"/>
      <c r="AI6" s="11"/>
    </row>
    <row r="7" spans="1:41" s="1" customFormat="1" ht="18" customHeight="1"/>
    <row r="8" spans="1:41" s="1" customFormat="1" ht="18" customHeight="1"/>
    <row r="9" spans="1:41" s="1" customFormat="1" ht="32.25" customHeight="1" thickBot="1">
      <c r="A9" s="8" t="s">
        <v>78</v>
      </c>
      <c r="Q9" s="9"/>
      <c r="S9" s="2"/>
      <c r="T9" s="3"/>
      <c r="AI9" s="5"/>
    </row>
    <row r="10" spans="1:41" s="1" customFormat="1" ht="20.25" customHeight="1" thickBot="1">
      <c r="E10" s="395" t="s">
        <v>10</v>
      </c>
      <c r="F10" s="396"/>
      <c r="G10" s="396"/>
      <c r="H10" s="396"/>
      <c r="I10" s="396"/>
      <c r="J10" s="396"/>
      <c r="K10" s="396"/>
      <c r="L10" s="396"/>
      <c r="M10" s="396"/>
      <c r="N10" s="396"/>
      <c r="O10" s="396"/>
      <c r="P10" s="396"/>
      <c r="Q10" s="396"/>
      <c r="R10" s="396"/>
      <c r="S10" s="396"/>
      <c r="T10" s="397"/>
      <c r="U10" s="401" t="s">
        <v>81</v>
      </c>
      <c r="V10" s="402"/>
      <c r="W10" s="402"/>
      <c r="X10" s="402"/>
      <c r="Y10" s="402"/>
      <c r="Z10" s="402"/>
      <c r="AA10" s="402"/>
      <c r="AB10" s="402"/>
      <c r="AC10" s="402"/>
      <c r="AD10" s="402"/>
      <c r="AE10" s="402"/>
      <c r="AF10" s="402"/>
      <c r="AG10" s="402"/>
      <c r="AH10" s="402"/>
      <c r="AI10" s="403"/>
      <c r="AJ10" s="5"/>
      <c r="AK10" s="6"/>
      <c r="AL10" s="6"/>
      <c r="AM10" s="6"/>
      <c r="AN10" s="6"/>
      <c r="AO10" s="6"/>
    </row>
    <row r="11" spans="1:41" s="1" customFormat="1" ht="24" customHeight="1" thickBot="1">
      <c r="D11" s="6"/>
      <c r="E11" s="398"/>
      <c r="F11" s="399"/>
      <c r="G11" s="399"/>
      <c r="H11" s="399"/>
      <c r="I11" s="399"/>
      <c r="J11" s="399"/>
      <c r="K11" s="399"/>
      <c r="L11" s="399"/>
      <c r="M11" s="399"/>
      <c r="N11" s="399"/>
      <c r="O11" s="399"/>
      <c r="P11" s="399"/>
      <c r="Q11" s="399"/>
      <c r="R11" s="399"/>
      <c r="S11" s="399"/>
      <c r="T11" s="400"/>
      <c r="U11" s="401" t="s">
        <v>11</v>
      </c>
      <c r="V11" s="402"/>
      <c r="W11" s="402"/>
      <c r="X11" s="402"/>
      <c r="Y11" s="402"/>
      <c r="Z11" s="402"/>
      <c r="AA11" s="402"/>
      <c r="AB11" s="402"/>
      <c r="AC11" s="402"/>
      <c r="AD11" s="402"/>
      <c r="AE11" s="402"/>
      <c r="AF11" s="402"/>
      <c r="AG11" s="402"/>
      <c r="AH11" s="402"/>
      <c r="AI11" s="403"/>
      <c r="AJ11" s="5"/>
    </row>
    <row r="12" spans="1:41" s="1" customFormat="1" ht="105.75" customHeight="1">
      <c r="E12" s="383" t="s">
        <v>1</v>
      </c>
      <c r="F12" s="384"/>
      <c r="G12" s="384"/>
      <c r="H12" s="385" t="s">
        <v>0</v>
      </c>
      <c r="I12" s="385"/>
      <c r="J12" s="385"/>
      <c r="K12" s="386" t="s">
        <v>173</v>
      </c>
      <c r="L12" s="387"/>
      <c r="M12" s="386" t="s">
        <v>62</v>
      </c>
      <c r="N12" s="387"/>
      <c r="O12" s="386" t="s">
        <v>100</v>
      </c>
      <c r="P12" s="387"/>
      <c r="Q12" s="388" t="s">
        <v>63</v>
      </c>
      <c r="R12" s="389"/>
      <c r="S12" s="368" t="s">
        <v>64</v>
      </c>
      <c r="T12" s="369"/>
      <c r="U12" s="70" t="s">
        <v>2</v>
      </c>
      <c r="V12" s="39" t="s">
        <v>3</v>
      </c>
      <c r="W12" s="39" t="s">
        <v>4</v>
      </c>
      <c r="X12" s="39" t="s">
        <v>57</v>
      </c>
      <c r="Y12" s="39" t="s">
        <v>58</v>
      </c>
      <c r="Z12" s="39" t="s">
        <v>59</v>
      </c>
      <c r="AA12" s="39" t="s">
        <v>153</v>
      </c>
      <c r="AB12" s="39" t="s">
        <v>6</v>
      </c>
      <c r="AC12" s="39" t="s">
        <v>60</v>
      </c>
      <c r="AD12" s="40" t="s">
        <v>13</v>
      </c>
      <c r="AE12" s="40" t="s">
        <v>50</v>
      </c>
      <c r="AF12" s="40" t="s">
        <v>155</v>
      </c>
      <c r="AG12" s="40" t="s">
        <v>52</v>
      </c>
      <c r="AH12" s="40" t="s">
        <v>154</v>
      </c>
      <c r="AI12" s="41" t="s">
        <v>154</v>
      </c>
      <c r="AJ12" s="5"/>
    </row>
    <row r="13" spans="1:41" s="1" customFormat="1" ht="37.5" customHeight="1">
      <c r="B13" s="357" t="s">
        <v>83</v>
      </c>
      <c r="C13" s="357"/>
      <c r="D13" s="358"/>
      <c r="E13" s="370"/>
      <c r="F13" s="371"/>
      <c r="G13" s="371"/>
      <c r="H13" s="372"/>
      <c r="I13" s="372"/>
      <c r="J13" s="372"/>
      <c r="K13" s="373"/>
      <c r="L13" s="374"/>
      <c r="M13" s="375" t="e">
        <f>VLOOKUP(H13,【非表示】基準額!C4:D38,2,FALSE)*K13</f>
        <v>#N/A</v>
      </c>
      <c r="N13" s="376"/>
      <c r="O13" s="377"/>
      <c r="P13" s="378"/>
      <c r="Q13" s="379">
        <f>SUM(U13:AI13)</f>
        <v>0</v>
      </c>
      <c r="R13" s="380"/>
      <c r="S13" s="381" t="e">
        <f>Q13-MAX(M13:P13)</f>
        <v>#N/A</v>
      </c>
      <c r="T13" s="382"/>
      <c r="U13" s="291"/>
      <c r="V13" s="292"/>
      <c r="W13" s="292"/>
      <c r="X13" s="292"/>
      <c r="Y13" s="292"/>
      <c r="Z13" s="292"/>
      <c r="AA13" s="292"/>
      <c r="AB13" s="292"/>
      <c r="AC13" s="292"/>
      <c r="AD13" s="292"/>
      <c r="AE13" s="292"/>
      <c r="AF13" s="292"/>
      <c r="AG13" s="292"/>
      <c r="AH13" s="292"/>
      <c r="AI13" s="293"/>
      <c r="AJ13" s="5"/>
    </row>
    <row r="14" spans="1:41" s="1" customFormat="1" ht="37.5" customHeight="1" thickBot="1">
      <c r="B14" s="357" t="s">
        <v>84</v>
      </c>
      <c r="C14" s="357"/>
      <c r="D14" s="358"/>
      <c r="E14" s="359"/>
      <c r="F14" s="360"/>
      <c r="G14" s="360"/>
      <c r="H14" s="361"/>
      <c r="I14" s="361"/>
      <c r="J14" s="361"/>
      <c r="K14" s="362"/>
      <c r="L14" s="363"/>
      <c r="M14" s="364" t="e">
        <f>VLOOKUP(H14,【非表示】基準額!C5:D39,2,FALSE)*K14</f>
        <v>#N/A</v>
      </c>
      <c r="N14" s="365"/>
      <c r="O14" s="366"/>
      <c r="P14" s="367"/>
      <c r="Q14" s="345">
        <f>O14+S14</f>
        <v>0</v>
      </c>
      <c r="R14" s="346"/>
      <c r="S14" s="347">
        <f>SUM(U14:AI14)</f>
        <v>0</v>
      </c>
      <c r="T14" s="348"/>
      <c r="U14" s="294"/>
      <c r="V14" s="295"/>
      <c r="W14" s="295"/>
      <c r="X14" s="295"/>
      <c r="Y14" s="295"/>
      <c r="Z14" s="295"/>
      <c r="AA14" s="295"/>
      <c r="AB14" s="295"/>
      <c r="AC14" s="295"/>
      <c r="AD14" s="295"/>
      <c r="AE14" s="295"/>
      <c r="AF14" s="295"/>
      <c r="AG14" s="295"/>
      <c r="AH14" s="295"/>
      <c r="AI14" s="296"/>
      <c r="AJ14" s="5"/>
    </row>
    <row r="15" spans="1:41" ht="21" customHeight="1">
      <c r="A15" s="1"/>
      <c r="B15" s="2"/>
      <c r="C15" s="2"/>
      <c r="D15" s="2"/>
      <c r="E15" s="1"/>
      <c r="F15" s="1"/>
      <c r="G15" s="1"/>
      <c r="H15" s="1"/>
      <c r="I15" s="1"/>
      <c r="R15" s="1"/>
      <c r="S15" s="1"/>
    </row>
    <row r="16" spans="1:41" ht="32.25" customHeight="1" thickBot="1">
      <c r="A16" s="8" t="s">
        <v>80</v>
      </c>
      <c r="N16" s="38"/>
      <c r="O16" s="38"/>
    </row>
    <row r="17" spans="1:35" ht="24" customHeight="1">
      <c r="A17" s="8"/>
      <c r="B17" s="349" t="s">
        <v>161</v>
      </c>
      <c r="C17" s="349"/>
      <c r="D17" s="349"/>
      <c r="E17" s="350"/>
      <c r="F17" s="351" t="s">
        <v>150</v>
      </c>
      <c r="G17" s="352"/>
      <c r="H17" s="48" t="s">
        <v>169</v>
      </c>
      <c r="I17" s="49" t="s">
        <v>166</v>
      </c>
      <c r="J17" s="6"/>
      <c r="K17" s="353" t="s">
        <v>151</v>
      </c>
      <c r="L17" s="354"/>
      <c r="M17" s="48" t="s">
        <v>167</v>
      </c>
      <c r="N17" s="49" t="s">
        <v>168</v>
      </c>
      <c r="O17" s="6"/>
      <c r="P17" s="353" t="s">
        <v>149</v>
      </c>
      <c r="Q17" s="355"/>
      <c r="R17" s="355"/>
      <c r="S17" s="355"/>
      <c r="T17" s="355"/>
      <c r="U17" s="355"/>
      <c r="V17" s="355"/>
      <c r="W17" s="355"/>
      <c r="X17" s="356"/>
    </row>
    <row r="18" spans="1:35" ht="24" customHeight="1">
      <c r="B18" s="330" t="s">
        <v>162</v>
      </c>
      <c r="C18" s="331"/>
      <c r="D18" s="333" t="s">
        <v>55</v>
      </c>
      <c r="E18" s="334"/>
      <c r="F18" s="285"/>
      <c r="G18" s="46" t="s">
        <v>65</v>
      </c>
      <c r="H18" s="287"/>
      <c r="I18" s="288"/>
      <c r="K18" s="285"/>
      <c r="L18" s="46" t="s">
        <v>65</v>
      </c>
      <c r="M18" s="287"/>
      <c r="N18" s="288"/>
      <c r="P18" s="335"/>
      <c r="Q18" s="336"/>
      <c r="R18" s="336"/>
      <c r="S18" s="336"/>
      <c r="T18" s="336"/>
      <c r="U18" s="336"/>
      <c r="V18" s="336"/>
      <c r="W18" s="336"/>
      <c r="X18" s="337"/>
    </row>
    <row r="19" spans="1:35" ht="24" customHeight="1">
      <c r="B19" s="332"/>
      <c r="C19" s="332"/>
      <c r="D19" s="338" t="s">
        <v>56</v>
      </c>
      <c r="E19" s="339"/>
      <c r="F19" s="285"/>
      <c r="G19" s="46" t="s">
        <v>65</v>
      </c>
      <c r="H19" s="287"/>
      <c r="I19" s="288"/>
      <c r="K19" s="285"/>
      <c r="L19" s="46" t="s">
        <v>65</v>
      </c>
      <c r="M19" s="287"/>
      <c r="N19" s="288"/>
      <c r="P19" s="335"/>
      <c r="Q19" s="336"/>
      <c r="R19" s="336"/>
      <c r="S19" s="336"/>
      <c r="T19" s="336"/>
      <c r="U19" s="336"/>
      <c r="V19" s="336"/>
      <c r="W19" s="336"/>
      <c r="X19" s="337"/>
    </row>
    <row r="20" spans="1:35" ht="24" customHeight="1">
      <c r="B20" s="340" t="s">
        <v>178</v>
      </c>
      <c r="C20" s="341"/>
      <c r="D20" s="338" t="s">
        <v>55</v>
      </c>
      <c r="E20" s="339"/>
      <c r="F20" s="285"/>
      <c r="G20" s="46" t="s">
        <v>65</v>
      </c>
      <c r="H20" s="287"/>
      <c r="I20" s="288"/>
      <c r="K20" s="285"/>
      <c r="L20" s="46" t="s">
        <v>65</v>
      </c>
      <c r="M20" s="287"/>
      <c r="N20" s="288"/>
      <c r="P20" s="335"/>
      <c r="Q20" s="336"/>
      <c r="R20" s="336"/>
      <c r="S20" s="336"/>
      <c r="T20" s="336"/>
      <c r="U20" s="336"/>
      <c r="V20" s="336"/>
      <c r="W20" s="336"/>
      <c r="X20" s="337"/>
    </row>
    <row r="21" spans="1:35" ht="37.5" customHeight="1" thickBot="1">
      <c r="B21" s="341"/>
      <c r="C21" s="341"/>
      <c r="D21" s="338" t="s">
        <v>56</v>
      </c>
      <c r="E21" s="339"/>
      <c r="F21" s="286"/>
      <c r="G21" s="47" t="s">
        <v>65</v>
      </c>
      <c r="H21" s="289"/>
      <c r="I21" s="290"/>
      <c r="K21" s="286"/>
      <c r="L21" s="47" t="s">
        <v>65</v>
      </c>
      <c r="M21" s="289"/>
      <c r="N21" s="290"/>
      <c r="P21" s="342"/>
      <c r="Q21" s="343"/>
      <c r="R21" s="343"/>
      <c r="S21" s="343"/>
      <c r="T21" s="343"/>
      <c r="U21" s="343"/>
      <c r="V21" s="343"/>
      <c r="W21" s="343"/>
      <c r="X21" s="344"/>
    </row>
    <row r="22" spans="1:35" ht="21" customHeight="1">
      <c r="B22" s="6" t="s">
        <v>170</v>
      </c>
      <c r="T22" s="5"/>
    </row>
    <row r="23" spans="1:35" ht="21" customHeight="1">
      <c r="B23" s="6"/>
      <c r="T23" s="5"/>
    </row>
    <row r="24" spans="1:35" ht="32.25" customHeight="1">
      <c r="A24" s="8" t="s">
        <v>163</v>
      </c>
    </row>
    <row r="25" spans="1:35" ht="32.25" customHeight="1" thickBot="1">
      <c r="A25" s="8" t="s">
        <v>164</v>
      </c>
    </row>
    <row r="26" spans="1:35" ht="35.25" customHeight="1" thickBot="1">
      <c r="B26" s="320" t="s">
        <v>66</v>
      </c>
      <c r="C26" s="321"/>
      <c r="D26" s="321"/>
      <c r="E26" s="320" t="s">
        <v>72</v>
      </c>
      <c r="F26" s="321"/>
      <c r="G26" s="321"/>
      <c r="H26" s="321"/>
      <c r="I26" s="321"/>
      <c r="J26" s="321"/>
      <c r="K26" s="321"/>
      <c r="L26" s="321"/>
      <c r="M26" s="321"/>
      <c r="N26" s="321"/>
      <c r="O26" s="321"/>
      <c r="P26" s="321"/>
      <c r="Q26" s="321"/>
      <c r="R26" s="321"/>
      <c r="S26" s="320" t="s">
        <v>73</v>
      </c>
      <c r="T26" s="321"/>
      <c r="U26" s="321"/>
      <c r="V26" s="321"/>
      <c r="W26" s="321"/>
      <c r="X26" s="321"/>
      <c r="Y26" s="321"/>
      <c r="Z26" s="321"/>
      <c r="AA26" s="321"/>
      <c r="AB26" s="321"/>
      <c r="AC26" s="321"/>
      <c r="AD26" s="321"/>
      <c r="AE26" s="321"/>
      <c r="AF26" s="321"/>
      <c r="AG26" s="321"/>
      <c r="AH26" s="321"/>
      <c r="AI26" s="322"/>
    </row>
    <row r="27" spans="1:35" ht="60" customHeight="1">
      <c r="A27" s="5">
        <v>1</v>
      </c>
      <c r="B27" s="323"/>
      <c r="C27" s="324"/>
      <c r="D27" s="325"/>
      <c r="E27" s="326" t="str">
        <f>IF(B27="","",VLOOKUP(B27,記載例!$C$4:$T$24,2,FALSE))</f>
        <v/>
      </c>
      <c r="F27" s="327"/>
      <c r="G27" s="327"/>
      <c r="H27" s="327"/>
      <c r="I27" s="327"/>
      <c r="J27" s="327"/>
      <c r="K27" s="327"/>
      <c r="L27" s="327"/>
      <c r="M27" s="327"/>
      <c r="N27" s="327"/>
      <c r="O27" s="327"/>
      <c r="P27" s="327"/>
      <c r="Q27" s="327"/>
      <c r="R27" s="327"/>
      <c r="S27" s="328" t="str">
        <f>IF(B27="","",VLOOKUP(B27,記載例!$C$4:$U$24,19,FALSE))</f>
        <v/>
      </c>
      <c r="T27" s="329"/>
      <c r="U27" s="329"/>
      <c r="V27" s="329"/>
      <c r="W27" s="329"/>
      <c r="X27" s="329"/>
      <c r="Y27" s="329"/>
      <c r="Z27" s="329"/>
      <c r="AA27" s="329"/>
      <c r="AB27" s="329"/>
      <c r="AC27" s="329"/>
      <c r="AD27" s="329"/>
      <c r="AE27" s="329"/>
      <c r="AF27" s="329"/>
      <c r="AG27" s="329"/>
      <c r="AH27" s="329"/>
      <c r="AI27" s="329"/>
    </row>
    <row r="28" spans="1:35" ht="60" customHeight="1">
      <c r="A28" s="5">
        <v>2</v>
      </c>
      <c r="B28" s="315"/>
      <c r="C28" s="316"/>
      <c r="D28" s="316"/>
      <c r="E28" s="317" t="str">
        <f>IF(B28="","",VLOOKUP(B28,記載例!$C$4:$T$24,2,FALSE))</f>
        <v/>
      </c>
      <c r="F28" s="318"/>
      <c r="G28" s="318"/>
      <c r="H28" s="318"/>
      <c r="I28" s="318"/>
      <c r="J28" s="318"/>
      <c r="K28" s="318"/>
      <c r="L28" s="318"/>
      <c r="M28" s="318"/>
      <c r="N28" s="318"/>
      <c r="O28" s="318"/>
      <c r="P28" s="318"/>
      <c r="Q28" s="318"/>
      <c r="R28" s="318"/>
      <c r="S28" s="317" t="str">
        <f>IF(B28="","",VLOOKUP(B28,記載例!$C$4:$U$24,19,FALSE))</f>
        <v/>
      </c>
      <c r="T28" s="318"/>
      <c r="U28" s="318"/>
      <c r="V28" s="318"/>
      <c r="W28" s="318"/>
      <c r="X28" s="318"/>
      <c r="Y28" s="318"/>
      <c r="Z28" s="318"/>
      <c r="AA28" s="318"/>
      <c r="AB28" s="318"/>
      <c r="AC28" s="318"/>
      <c r="AD28" s="318"/>
      <c r="AE28" s="318"/>
      <c r="AF28" s="318"/>
      <c r="AG28" s="318"/>
      <c r="AH28" s="318"/>
      <c r="AI28" s="318"/>
    </row>
    <row r="29" spans="1:35" ht="60" customHeight="1">
      <c r="A29" s="5">
        <v>3</v>
      </c>
      <c r="B29" s="315"/>
      <c r="C29" s="316"/>
      <c r="D29" s="316"/>
      <c r="E29" s="317" t="str">
        <f>IF(B29="","",VLOOKUP(B29,記載例!$C$4:$T$24,2,FALSE))</f>
        <v/>
      </c>
      <c r="F29" s="318"/>
      <c r="G29" s="318"/>
      <c r="H29" s="318"/>
      <c r="I29" s="318"/>
      <c r="J29" s="318"/>
      <c r="K29" s="318"/>
      <c r="L29" s="318"/>
      <c r="M29" s="318"/>
      <c r="N29" s="318"/>
      <c r="O29" s="318"/>
      <c r="P29" s="318"/>
      <c r="Q29" s="318"/>
      <c r="R29" s="318"/>
      <c r="S29" s="317" t="str">
        <f>IF(B29="","",VLOOKUP(B29,記載例!$C$4:$U$24,19,FALSE))</f>
        <v/>
      </c>
      <c r="T29" s="318"/>
      <c r="U29" s="318"/>
      <c r="V29" s="318"/>
      <c r="W29" s="318"/>
      <c r="X29" s="318"/>
      <c r="Y29" s="318"/>
      <c r="Z29" s="318"/>
      <c r="AA29" s="318"/>
      <c r="AB29" s="318"/>
      <c r="AC29" s="318"/>
      <c r="AD29" s="318"/>
      <c r="AE29" s="318"/>
      <c r="AF29" s="318"/>
      <c r="AG29" s="318"/>
      <c r="AH29" s="318"/>
      <c r="AI29" s="318"/>
    </row>
    <row r="30" spans="1:35" ht="60" customHeight="1">
      <c r="A30" s="5">
        <v>4</v>
      </c>
      <c r="B30" s="315"/>
      <c r="C30" s="316"/>
      <c r="D30" s="316"/>
      <c r="E30" s="317" t="str">
        <f>IF(B30="","",VLOOKUP(B30,記載例!$C$4:$T$24,2,FALSE))</f>
        <v/>
      </c>
      <c r="F30" s="318"/>
      <c r="G30" s="318"/>
      <c r="H30" s="318"/>
      <c r="I30" s="318"/>
      <c r="J30" s="318"/>
      <c r="K30" s="318"/>
      <c r="L30" s="318"/>
      <c r="M30" s="318"/>
      <c r="N30" s="318"/>
      <c r="O30" s="318"/>
      <c r="P30" s="318"/>
      <c r="Q30" s="318"/>
      <c r="R30" s="319"/>
      <c r="S30" s="317" t="str">
        <f>IF(B30="","",VLOOKUP(B30,記載例!$C$4:$U$24,19,FALSE))</f>
        <v/>
      </c>
      <c r="T30" s="318"/>
      <c r="U30" s="318"/>
      <c r="V30" s="318"/>
      <c r="W30" s="318"/>
      <c r="X30" s="318"/>
      <c r="Y30" s="318"/>
      <c r="Z30" s="318"/>
      <c r="AA30" s="318"/>
      <c r="AB30" s="318"/>
      <c r="AC30" s="318"/>
      <c r="AD30" s="318"/>
      <c r="AE30" s="318"/>
      <c r="AF30" s="318"/>
      <c r="AG30" s="318"/>
      <c r="AH30" s="318"/>
      <c r="AI30" s="318"/>
    </row>
    <row r="31" spans="1:35" ht="60" customHeight="1">
      <c r="A31" s="5">
        <v>5</v>
      </c>
      <c r="B31" s="315"/>
      <c r="C31" s="316"/>
      <c r="D31" s="316"/>
      <c r="E31" s="317" t="str">
        <f>IF(B31="","",VLOOKUP(B31,記載例!$C$4:$T$24,2,FALSE))</f>
        <v/>
      </c>
      <c r="F31" s="318"/>
      <c r="G31" s="318"/>
      <c r="H31" s="318"/>
      <c r="I31" s="318"/>
      <c r="J31" s="318"/>
      <c r="K31" s="318"/>
      <c r="L31" s="318"/>
      <c r="M31" s="318"/>
      <c r="N31" s="318"/>
      <c r="O31" s="318"/>
      <c r="P31" s="318"/>
      <c r="Q31" s="318"/>
      <c r="R31" s="319"/>
      <c r="S31" s="317" t="str">
        <f>IF(B31="","",VLOOKUP(B31,記載例!$C$4:$U$24,19,FALSE))</f>
        <v/>
      </c>
      <c r="T31" s="318"/>
      <c r="U31" s="318"/>
      <c r="V31" s="318"/>
      <c r="W31" s="318"/>
      <c r="X31" s="318"/>
      <c r="Y31" s="318"/>
      <c r="Z31" s="318"/>
      <c r="AA31" s="318"/>
      <c r="AB31" s="318"/>
      <c r="AC31" s="318"/>
      <c r="AD31" s="318"/>
      <c r="AE31" s="318"/>
      <c r="AF31" s="318"/>
      <c r="AG31" s="318"/>
      <c r="AH31" s="318"/>
      <c r="AI31" s="318"/>
    </row>
    <row r="32" spans="1:35" ht="24.75" customHeight="1"/>
    <row r="33" spans="1:20" ht="28.5" customHeight="1">
      <c r="A33" s="8" t="s">
        <v>136</v>
      </c>
      <c r="R33" s="10" t="s">
        <v>14</v>
      </c>
      <c r="T33" s="5"/>
    </row>
    <row r="34" spans="1:20" ht="28.5" customHeight="1">
      <c r="A34" s="18">
        <v>1</v>
      </c>
      <c r="B34" s="313" t="s">
        <v>54</v>
      </c>
      <c r="C34" s="313"/>
      <c r="D34" s="313"/>
      <c r="E34" s="313"/>
      <c r="F34" s="313"/>
      <c r="G34" s="313"/>
      <c r="H34" s="313"/>
      <c r="I34" s="313"/>
      <c r="J34" s="313"/>
      <c r="K34" s="313"/>
      <c r="L34" s="313"/>
      <c r="M34" s="313"/>
      <c r="N34" s="313"/>
      <c r="O34" s="313"/>
      <c r="P34" s="313"/>
      <c r="Q34" s="314"/>
      <c r="R34" s="284"/>
      <c r="T34" s="5"/>
    </row>
    <row r="35" spans="1:20" ht="28.5" customHeight="1">
      <c r="A35" s="18">
        <v>2</v>
      </c>
      <c r="B35" s="313" t="s">
        <v>97</v>
      </c>
      <c r="C35" s="313"/>
      <c r="D35" s="313"/>
      <c r="E35" s="313"/>
      <c r="F35" s="313"/>
      <c r="G35" s="313"/>
      <c r="H35" s="313"/>
      <c r="I35" s="313"/>
      <c r="J35" s="313"/>
      <c r="K35" s="313"/>
      <c r="L35" s="313"/>
      <c r="M35" s="313"/>
      <c r="N35" s="313"/>
      <c r="O35" s="313"/>
      <c r="P35" s="313"/>
      <c r="Q35" s="314"/>
      <c r="R35" s="284"/>
      <c r="T35" s="5"/>
    </row>
    <row r="36" spans="1:20" ht="28.5" customHeight="1">
      <c r="A36" s="18">
        <v>3</v>
      </c>
      <c r="B36" s="313" t="s">
        <v>53</v>
      </c>
      <c r="C36" s="313"/>
      <c r="D36" s="313"/>
      <c r="E36" s="313"/>
      <c r="F36" s="313"/>
      <c r="G36" s="313"/>
      <c r="H36" s="313"/>
      <c r="I36" s="313"/>
      <c r="J36" s="313"/>
      <c r="K36" s="313"/>
      <c r="L36" s="313"/>
      <c r="M36" s="313"/>
      <c r="N36" s="313"/>
      <c r="O36" s="313"/>
      <c r="P36" s="313"/>
      <c r="Q36" s="314"/>
      <c r="R36" s="28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27:A31 L5:M6 Y17:AI21 L1:R4 L7:R16 R5 A1:K16 S1:AI16 A22:AI26 A32:AI335" name="範囲1"/>
    <protectedRange sqref="F17:X21" name="範囲1_1"/>
    <protectedRange sqref="N5:Q6" name="範囲1_2"/>
    <protectedRange sqref="B27:AI31" name="範囲1_3"/>
  </protectedRanges>
  <mergeCells count="66">
    <mergeCell ref="B5:I5"/>
    <mergeCell ref="L5:M5"/>
    <mergeCell ref="L6:M6"/>
    <mergeCell ref="E10:T11"/>
    <mergeCell ref="U10:AI10"/>
    <mergeCell ref="U11:AI11"/>
    <mergeCell ref="N6:Q6"/>
    <mergeCell ref="N5:Q5"/>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Q14:R14"/>
    <mergeCell ref="S14:T14"/>
    <mergeCell ref="B17:E17"/>
    <mergeCell ref="F17:G17"/>
    <mergeCell ref="K17:L17"/>
    <mergeCell ref="P17:X17"/>
    <mergeCell ref="B14:D14"/>
    <mergeCell ref="E14:G14"/>
    <mergeCell ref="H14:J14"/>
    <mergeCell ref="K14:L14"/>
    <mergeCell ref="M14:N14"/>
    <mergeCell ref="O14:P14"/>
    <mergeCell ref="B20:C21"/>
    <mergeCell ref="D20:E20"/>
    <mergeCell ref="P20:X20"/>
    <mergeCell ref="D21:E21"/>
    <mergeCell ref="P21:X21"/>
    <mergeCell ref="B18:C19"/>
    <mergeCell ref="D18:E18"/>
    <mergeCell ref="P18:X18"/>
    <mergeCell ref="D19:E19"/>
    <mergeCell ref="P19:X19"/>
    <mergeCell ref="B26:D26"/>
    <mergeCell ref="E26:R26"/>
    <mergeCell ref="S26:AI26"/>
    <mergeCell ref="B27:D27"/>
    <mergeCell ref="E27:R27"/>
    <mergeCell ref="S27:AI27"/>
    <mergeCell ref="B35:Q35"/>
    <mergeCell ref="B36:Q36"/>
    <mergeCell ref="B30:D30"/>
    <mergeCell ref="E30:R30"/>
    <mergeCell ref="S28:AI28"/>
    <mergeCell ref="S29:AI29"/>
    <mergeCell ref="S30:AI30"/>
    <mergeCell ref="S31:AI31"/>
    <mergeCell ref="B34:Q34"/>
    <mergeCell ref="B31:D31"/>
    <mergeCell ref="E31:R31"/>
    <mergeCell ref="B28:D28"/>
    <mergeCell ref="E28:R28"/>
    <mergeCell ref="B29:D29"/>
    <mergeCell ref="E29:R29"/>
  </mergeCells>
  <phoneticPr fontId="1"/>
  <conditionalFormatting sqref="J5">
    <cfRule type="containsText" dxfId="3" priority="6" operator="containsText" text="○">
      <formula>NOT(ISERROR(SEARCH("○",J5)))</formula>
    </cfRule>
    <cfRule type="containsText" dxfId="2" priority="7" operator="containsText" text="○">
      <formula>NOT(ISERROR(SEARCH("○",J5)))</formula>
    </cfRule>
    <cfRule type="containsText" dxfId="1" priority="10" operator="containsText" text="○">
      <formula>NOT(ISERROR(SEARCH("○",J5)))</formula>
    </cfRule>
    <cfRule type="containsText" dxfId="0" priority="11" operator="containsText" text="○">
      <formula>NOT(ISERROR(SEARCH("○",J5)))</formula>
    </cfRule>
  </conditionalFormatting>
  <dataValidations count="2">
    <dataValidation type="list" allowBlank="1" showInputMessage="1" showErrorMessage="1" sqref="J5" xr:uid="{A1474B7A-D165-4C06-A2EA-006542B53A78}">
      <formula1>"○"</formula1>
    </dataValidation>
    <dataValidation imeMode="halfAlpha" allowBlank="1" showInputMessage="1" showErrorMessage="1" sqref="M13:M14 O13:O14 U13:AI14" xr:uid="{63CF37E5-1036-4B3B-AB2B-FD06B02B1566}"/>
  </dataValidations>
  <printOptions horizontalCentered="1" verticalCentered="1"/>
  <pageMargins left="0.25" right="0.25" top="0.75" bottom="0.75" header="0.3" footer="0.3"/>
  <pageSetup paperSize="9" scale="38"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F976CF3-3F63-4CE5-BEC8-1C09D08361AB}">
          <x14:formula1>
            <xm:f>【非表示】基準額!$C$4:$C$38</xm:f>
          </x14:formula1>
          <xm:sqref>H13:J14</xm:sqref>
        </x14:dataValidation>
        <x14:dataValidation type="list" allowBlank="1" showInputMessage="1" showErrorMessage="1" xr:uid="{2C619AF8-FDE2-4384-837F-6BCD015D246D}">
          <x14:formula1>
            <xm:f>記載例!$C$4:$C$19</xm:f>
          </x14:formula1>
          <xm:sqref>B27:D31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topLeftCell="A4" zoomScale="70" zoomScaleNormal="70" zoomScaleSheetLayoutView="70" zoomScalePageLayoutView="70" workbookViewId="0">
      <selection activeCell="C19" sqref="C19"/>
    </sheetView>
  </sheetViews>
  <sheetFormatPr defaultColWidth="9" defaultRowHeight="19.2" outlineLevelRow="1"/>
  <cols>
    <col min="1" max="1" width="4.59765625" style="25" customWidth="1"/>
    <col min="2" max="2" width="3.8984375" style="33" customWidth="1"/>
    <col min="3" max="3" width="72.69921875" style="34" customWidth="1"/>
    <col min="4" max="4" width="17" style="25" customWidth="1"/>
    <col min="5" max="5" width="18.8984375" style="25" customWidth="1"/>
    <col min="6" max="6" width="2.19921875" style="25" customWidth="1"/>
    <col min="7" max="7" width="12.69921875" style="25" hidden="1" customWidth="1"/>
    <col min="8" max="8" width="12" style="25" hidden="1" customWidth="1"/>
    <col min="9" max="9" width="0" style="25" hidden="1" customWidth="1"/>
    <col min="10" max="10" width="4.59765625" style="25" customWidth="1"/>
    <col min="11" max="11" width="3.8984375" style="33" customWidth="1"/>
    <col min="12" max="12" width="72.69921875" style="34" customWidth="1"/>
    <col min="13" max="13" width="17" style="25" customWidth="1"/>
    <col min="14" max="14" width="18.8984375" style="25" customWidth="1"/>
    <col min="15" max="15" width="2.19921875" style="25" customWidth="1"/>
    <col min="16" max="16" width="12.69921875" style="25" hidden="1" customWidth="1"/>
    <col min="17" max="17" width="12" style="25" hidden="1" customWidth="1"/>
    <col min="18" max="18" width="9" style="25" customWidth="1"/>
    <col min="19" max="16384" width="9" style="25"/>
  </cols>
  <sheetData>
    <row r="1" spans="1:17" ht="35.25" customHeight="1">
      <c r="A1" s="20"/>
      <c r="B1" s="21"/>
      <c r="C1" s="69" t="s">
        <v>176</v>
      </c>
      <c r="D1" s="23"/>
      <c r="E1" s="24"/>
      <c r="J1" s="20"/>
      <c r="K1" s="21"/>
      <c r="L1" s="68" t="s">
        <v>177</v>
      </c>
      <c r="M1" s="23"/>
      <c r="N1" s="24"/>
    </row>
    <row r="2" spans="1:17" ht="35.25" customHeight="1">
      <c r="A2" s="20" t="s">
        <v>137</v>
      </c>
      <c r="B2" s="21"/>
      <c r="C2" s="22"/>
      <c r="D2" s="23"/>
      <c r="E2" s="24"/>
      <c r="G2" s="25" t="s">
        <v>157</v>
      </c>
      <c r="H2" s="25" t="s">
        <v>156</v>
      </c>
      <c r="J2" s="20" t="s">
        <v>137</v>
      </c>
      <c r="K2" s="21"/>
      <c r="L2" s="22"/>
      <c r="M2" s="23"/>
      <c r="N2" s="24"/>
      <c r="P2" s="25" t="s">
        <v>157</v>
      </c>
      <c r="Q2" s="25" t="s">
        <v>156</v>
      </c>
    </row>
    <row r="3" spans="1:17" ht="21.75" customHeight="1">
      <c r="A3" s="50" t="s">
        <v>134</v>
      </c>
      <c r="B3" s="51"/>
      <c r="C3" s="52"/>
      <c r="D3" s="53" t="s">
        <v>145</v>
      </c>
      <c r="E3" s="54"/>
      <c r="G3" s="35" t="s">
        <v>146</v>
      </c>
      <c r="H3" s="35" t="s">
        <v>146</v>
      </c>
      <c r="J3" s="59" t="s">
        <v>134</v>
      </c>
      <c r="K3" s="60"/>
      <c r="L3" s="61"/>
      <c r="M3" s="62" t="s">
        <v>145</v>
      </c>
      <c r="N3" s="63"/>
      <c r="P3" s="35" t="s">
        <v>146</v>
      </c>
      <c r="Q3" s="35" t="s">
        <v>146</v>
      </c>
    </row>
    <row r="4" spans="1:17" ht="23.25" customHeight="1">
      <c r="A4" s="55"/>
      <c r="B4" s="26">
        <v>1</v>
      </c>
      <c r="C4" s="27" t="s">
        <v>138</v>
      </c>
      <c r="D4" s="36">
        <f>ROUND(G4*1000,0)</f>
        <v>537000</v>
      </c>
      <c r="E4" s="42" t="s">
        <v>122</v>
      </c>
      <c r="G4" s="25">
        <v>537</v>
      </c>
      <c r="H4" s="25">
        <v>537</v>
      </c>
      <c r="J4" s="64"/>
      <c r="K4" s="26">
        <v>1</v>
      </c>
      <c r="L4" s="27" t="s">
        <v>138</v>
      </c>
      <c r="M4" s="36">
        <f t="shared" ref="M4:M38" si="0">ROUND(P4*1000,0)</f>
        <v>268000</v>
      </c>
      <c r="N4" s="42" t="s">
        <v>122</v>
      </c>
      <c r="P4" s="25">
        <v>268</v>
      </c>
      <c r="Q4" s="25">
        <v>268</v>
      </c>
    </row>
    <row r="5" spans="1:17" ht="23.25" customHeight="1">
      <c r="A5" s="55"/>
      <c r="B5" s="26">
        <v>2</v>
      </c>
      <c r="C5" s="27" t="s">
        <v>139</v>
      </c>
      <c r="D5" s="37">
        <f t="shared" ref="D5:D20" si="1">ROUND(G5*1000,0)</f>
        <v>684000</v>
      </c>
      <c r="E5" s="28" t="s">
        <v>122</v>
      </c>
      <c r="G5" s="25">
        <v>684</v>
      </c>
      <c r="H5" s="25">
        <v>684</v>
      </c>
      <c r="J5" s="64"/>
      <c r="K5" s="26">
        <v>2</v>
      </c>
      <c r="L5" s="27" t="s">
        <v>139</v>
      </c>
      <c r="M5" s="37">
        <f t="shared" si="0"/>
        <v>342000</v>
      </c>
      <c r="N5" s="28" t="s">
        <v>122</v>
      </c>
      <c r="P5" s="25">
        <v>342</v>
      </c>
      <c r="Q5" s="25">
        <v>342</v>
      </c>
    </row>
    <row r="6" spans="1:17" ht="23.25" customHeight="1">
      <c r="A6" s="55"/>
      <c r="B6" s="26">
        <v>3</v>
      </c>
      <c r="C6" s="27" t="s">
        <v>140</v>
      </c>
      <c r="D6" s="37">
        <f t="shared" si="1"/>
        <v>889000</v>
      </c>
      <c r="E6" s="28" t="s">
        <v>122</v>
      </c>
      <c r="G6" s="25">
        <v>889</v>
      </c>
      <c r="H6" s="25">
        <v>889</v>
      </c>
      <c r="J6" s="64"/>
      <c r="K6" s="26">
        <v>3</v>
      </c>
      <c r="L6" s="27" t="s">
        <v>140</v>
      </c>
      <c r="M6" s="37">
        <f t="shared" si="0"/>
        <v>445000</v>
      </c>
      <c r="N6" s="28" t="s">
        <v>122</v>
      </c>
      <c r="P6" s="25">
        <v>445</v>
      </c>
      <c r="Q6" s="25">
        <v>445</v>
      </c>
    </row>
    <row r="7" spans="1:17" ht="23.25" customHeight="1">
      <c r="A7" s="55"/>
      <c r="B7" s="26">
        <v>4</v>
      </c>
      <c r="C7" s="29" t="s">
        <v>141</v>
      </c>
      <c r="D7" s="37">
        <f t="shared" si="1"/>
        <v>231000</v>
      </c>
      <c r="E7" s="28" t="s">
        <v>122</v>
      </c>
      <c r="G7" s="25">
        <v>231</v>
      </c>
      <c r="H7" s="25">
        <v>231</v>
      </c>
      <c r="J7" s="64"/>
      <c r="K7" s="26">
        <v>4</v>
      </c>
      <c r="L7" s="29" t="s">
        <v>141</v>
      </c>
      <c r="M7" s="37">
        <f t="shared" si="0"/>
        <v>115000</v>
      </c>
      <c r="N7" s="28" t="s">
        <v>122</v>
      </c>
      <c r="P7" s="25">
        <v>115</v>
      </c>
      <c r="Q7" s="25">
        <v>115</v>
      </c>
    </row>
    <row r="8" spans="1:17" ht="23.25" customHeight="1">
      <c r="A8" s="55"/>
      <c r="B8" s="26">
        <v>5</v>
      </c>
      <c r="C8" s="27" t="s">
        <v>133</v>
      </c>
      <c r="D8" s="37">
        <f t="shared" si="1"/>
        <v>226000</v>
      </c>
      <c r="E8" s="28" t="s">
        <v>122</v>
      </c>
      <c r="G8" s="25">
        <v>226</v>
      </c>
      <c r="H8" s="25">
        <v>226</v>
      </c>
      <c r="J8" s="64"/>
      <c r="K8" s="26">
        <v>5</v>
      </c>
      <c r="L8" s="27" t="s">
        <v>133</v>
      </c>
      <c r="M8" s="37">
        <f t="shared" si="0"/>
        <v>113000</v>
      </c>
      <c r="N8" s="28" t="s">
        <v>122</v>
      </c>
      <c r="P8" s="25">
        <v>113</v>
      </c>
      <c r="Q8" s="25">
        <v>113</v>
      </c>
    </row>
    <row r="9" spans="1:17" ht="23.25" customHeight="1">
      <c r="A9" s="55"/>
      <c r="B9" s="26">
        <v>6</v>
      </c>
      <c r="C9" s="27" t="s">
        <v>142</v>
      </c>
      <c r="D9" s="37">
        <f t="shared" si="1"/>
        <v>564000</v>
      </c>
      <c r="E9" s="28" t="s">
        <v>122</v>
      </c>
      <c r="G9" s="25">
        <v>564</v>
      </c>
      <c r="H9" s="25">
        <v>564</v>
      </c>
      <c r="J9" s="64"/>
      <c r="K9" s="26">
        <v>6</v>
      </c>
      <c r="L9" s="27" t="s">
        <v>142</v>
      </c>
      <c r="M9" s="37">
        <f t="shared" si="0"/>
        <v>282000</v>
      </c>
      <c r="N9" s="28" t="s">
        <v>122</v>
      </c>
      <c r="P9" s="25">
        <v>282</v>
      </c>
      <c r="Q9" s="25">
        <v>282</v>
      </c>
    </row>
    <row r="10" spans="1:17" ht="23.25" customHeight="1">
      <c r="A10" s="55"/>
      <c r="B10" s="26">
        <v>7</v>
      </c>
      <c r="C10" s="27" t="s">
        <v>143</v>
      </c>
      <c r="D10" s="37">
        <f t="shared" si="1"/>
        <v>710000</v>
      </c>
      <c r="E10" s="28" t="s">
        <v>122</v>
      </c>
      <c r="G10" s="25">
        <v>710</v>
      </c>
      <c r="H10" s="25">
        <v>710</v>
      </c>
      <c r="J10" s="64"/>
      <c r="K10" s="26">
        <v>7</v>
      </c>
      <c r="L10" s="27" t="s">
        <v>143</v>
      </c>
      <c r="M10" s="37">
        <f t="shared" si="0"/>
        <v>355000</v>
      </c>
      <c r="N10" s="28" t="s">
        <v>122</v>
      </c>
      <c r="P10" s="25">
        <v>355</v>
      </c>
      <c r="Q10" s="25">
        <v>355</v>
      </c>
    </row>
    <row r="11" spans="1:17" ht="23.25" customHeight="1">
      <c r="A11" s="56"/>
      <c r="B11" s="26">
        <v>8</v>
      </c>
      <c r="C11" s="27" t="s">
        <v>144</v>
      </c>
      <c r="D11" s="37">
        <f t="shared" si="1"/>
        <v>1133000</v>
      </c>
      <c r="E11" s="28" t="s">
        <v>122</v>
      </c>
      <c r="G11" s="25">
        <v>1133</v>
      </c>
      <c r="H11" s="25">
        <v>1133</v>
      </c>
      <c r="J11" s="65"/>
      <c r="K11" s="26">
        <v>8</v>
      </c>
      <c r="L11" s="27" t="s">
        <v>144</v>
      </c>
      <c r="M11" s="37">
        <f t="shared" si="0"/>
        <v>567000</v>
      </c>
      <c r="N11" s="28" t="s">
        <v>122</v>
      </c>
      <c r="P11" s="25">
        <v>567</v>
      </c>
      <c r="Q11" s="25">
        <v>567</v>
      </c>
    </row>
    <row r="12" spans="1:17" ht="23.25" customHeight="1">
      <c r="A12" s="55"/>
      <c r="B12" s="26">
        <v>9</v>
      </c>
      <c r="C12" s="27" t="s">
        <v>40</v>
      </c>
      <c r="D12" s="37">
        <f t="shared" si="1"/>
        <v>27000</v>
      </c>
      <c r="E12" s="28" t="s">
        <v>119</v>
      </c>
      <c r="G12" s="25">
        <v>27</v>
      </c>
      <c r="H12" s="25">
        <v>27</v>
      </c>
      <c r="J12" s="64"/>
      <c r="K12" s="26">
        <v>9</v>
      </c>
      <c r="L12" s="27" t="s">
        <v>40</v>
      </c>
      <c r="M12" s="37">
        <f t="shared" si="0"/>
        <v>13000</v>
      </c>
      <c r="N12" s="28" t="s">
        <v>119</v>
      </c>
      <c r="P12" s="25">
        <v>13</v>
      </c>
      <c r="Q12" s="25">
        <v>13</v>
      </c>
    </row>
    <row r="13" spans="1:17" ht="23.25" customHeight="1">
      <c r="A13" s="56"/>
      <c r="B13" s="26">
        <v>9</v>
      </c>
      <c r="C13" s="27" t="s">
        <v>41</v>
      </c>
      <c r="D13" s="37">
        <f t="shared" si="1"/>
        <v>27000</v>
      </c>
      <c r="E13" s="28" t="s">
        <v>119</v>
      </c>
      <c r="G13" s="25">
        <v>27</v>
      </c>
      <c r="H13" s="25">
        <v>27</v>
      </c>
      <c r="J13" s="65"/>
      <c r="K13" s="26">
        <v>9</v>
      </c>
      <c r="L13" s="27" t="s">
        <v>41</v>
      </c>
      <c r="M13" s="37">
        <f t="shared" si="0"/>
        <v>13000</v>
      </c>
      <c r="N13" s="28" t="s">
        <v>119</v>
      </c>
      <c r="P13" s="25">
        <v>13</v>
      </c>
      <c r="Q13" s="25">
        <v>13</v>
      </c>
    </row>
    <row r="14" spans="1:17" ht="23.25" customHeight="1">
      <c r="A14" s="55"/>
      <c r="B14" s="26">
        <v>10</v>
      </c>
      <c r="C14" s="27" t="s">
        <v>132</v>
      </c>
      <c r="D14" s="37">
        <f t="shared" si="1"/>
        <v>320000</v>
      </c>
      <c r="E14" s="28" t="s">
        <v>122</v>
      </c>
      <c r="G14" s="25">
        <v>320</v>
      </c>
      <c r="H14" s="25">
        <v>320</v>
      </c>
      <c r="J14" s="64"/>
      <c r="K14" s="26">
        <v>10</v>
      </c>
      <c r="L14" s="27" t="s">
        <v>132</v>
      </c>
      <c r="M14" s="37">
        <f t="shared" si="0"/>
        <v>160000</v>
      </c>
      <c r="N14" s="28" t="s">
        <v>122</v>
      </c>
      <c r="P14" s="25">
        <v>160</v>
      </c>
      <c r="Q14" s="25">
        <v>160</v>
      </c>
    </row>
    <row r="15" spans="1:17" ht="23.25" customHeight="1">
      <c r="A15" s="55"/>
      <c r="B15" s="26">
        <v>11</v>
      </c>
      <c r="C15" s="27" t="s">
        <v>131</v>
      </c>
      <c r="D15" s="37">
        <f t="shared" si="1"/>
        <v>339000</v>
      </c>
      <c r="E15" s="28" t="s">
        <v>122</v>
      </c>
      <c r="G15" s="25">
        <v>339</v>
      </c>
      <c r="H15" s="25">
        <v>339</v>
      </c>
      <c r="J15" s="64"/>
      <c r="K15" s="26">
        <v>11</v>
      </c>
      <c r="L15" s="27" t="s">
        <v>131</v>
      </c>
      <c r="M15" s="37">
        <f t="shared" si="0"/>
        <v>169000</v>
      </c>
      <c r="N15" s="28" t="s">
        <v>122</v>
      </c>
      <c r="P15" s="25">
        <v>169</v>
      </c>
      <c r="Q15" s="25">
        <v>169</v>
      </c>
    </row>
    <row r="16" spans="1:17" ht="23.25" customHeight="1">
      <c r="A16" s="55"/>
      <c r="B16" s="26">
        <v>12</v>
      </c>
      <c r="C16" s="27" t="s">
        <v>130</v>
      </c>
      <c r="D16" s="37">
        <f t="shared" si="1"/>
        <v>311000</v>
      </c>
      <c r="E16" s="28" t="s">
        <v>122</v>
      </c>
      <c r="G16" s="25">
        <v>311</v>
      </c>
      <c r="H16" s="25">
        <v>311</v>
      </c>
      <c r="J16" s="64"/>
      <c r="K16" s="26">
        <v>12</v>
      </c>
      <c r="L16" s="27" t="s">
        <v>130</v>
      </c>
      <c r="M16" s="37">
        <f t="shared" si="0"/>
        <v>156000</v>
      </c>
      <c r="N16" s="28" t="s">
        <v>122</v>
      </c>
      <c r="P16" s="25">
        <v>156</v>
      </c>
      <c r="Q16" s="25">
        <v>156</v>
      </c>
    </row>
    <row r="17" spans="1:17" ht="23.25" customHeight="1">
      <c r="A17" s="55"/>
      <c r="B17" s="26">
        <v>13</v>
      </c>
      <c r="C17" s="27" t="s">
        <v>129</v>
      </c>
      <c r="D17" s="37">
        <f t="shared" si="1"/>
        <v>137000</v>
      </c>
      <c r="E17" s="28" t="s">
        <v>122</v>
      </c>
      <c r="G17" s="25">
        <v>137</v>
      </c>
      <c r="H17" s="25">
        <v>137</v>
      </c>
      <c r="J17" s="64"/>
      <c r="K17" s="26">
        <v>13</v>
      </c>
      <c r="L17" s="27" t="s">
        <v>129</v>
      </c>
      <c r="M17" s="37">
        <f t="shared" si="0"/>
        <v>68000</v>
      </c>
      <c r="N17" s="28" t="s">
        <v>122</v>
      </c>
      <c r="P17" s="25">
        <v>68</v>
      </c>
      <c r="Q17" s="25">
        <v>68</v>
      </c>
    </row>
    <row r="18" spans="1:17" ht="23.25" customHeight="1">
      <c r="A18" s="55"/>
      <c r="B18" s="26">
        <v>14</v>
      </c>
      <c r="C18" s="27" t="s">
        <v>128</v>
      </c>
      <c r="D18" s="37">
        <f t="shared" si="1"/>
        <v>508000</v>
      </c>
      <c r="E18" s="28" t="s">
        <v>122</v>
      </c>
      <c r="G18" s="25">
        <v>508</v>
      </c>
      <c r="H18" s="25">
        <v>508</v>
      </c>
      <c r="J18" s="64"/>
      <c r="K18" s="26">
        <v>14</v>
      </c>
      <c r="L18" s="27" t="s">
        <v>128</v>
      </c>
      <c r="M18" s="37">
        <f t="shared" si="0"/>
        <v>254000</v>
      </c>
      <c r="N18" s="28" t="s">
        <v>122</v>
      </c>
      <c r="P18" s="25">
        <v>254</v>
      </c>
      <c r="Q18" s="25">
        <v>254</v>
      </c>
    </row>
    <row r="19" spans="1:17" ht="23.25" customHeight="1">
      <c r="A19" s="55"/>
      <c r="B19" s="26">
        <v>15</v>
      </c>
      <c r="C19" s="27" t="s">
        <v>127</v>
      </c>
      <c r="D19" s="37">
        <f t="shared" si="1"/>
        <v>204000</v>
      </c>
      <c r="E19" s="28" t="s">
        <v>122</v>
      </c>
      <c r="G19" s="25">
        <v>204</v>
      </c>
      <c r="H19" s="25">
        <v>204</v>
      </c>
      <c r="J19" s="64"/>
      <c r="K19" s="26">
        <v>15</v>
      </c>
      <c r="L19" s="27" t="s">
        <v>127</v>
      </c>
      <c r="M19" s="37">
        <f t="shared" si="0"/>
        <v>102000</v>
      </c>
      <c r="N19" s="28" t="s">
        <v>122</v>
      </c>
      <c r="P19" s="25">
        <v>102</v>
      </c>
      <c r="Q19" s="25">
        <v>102</v>
      </c>
    </row>
    <row r="20" spans="1:17" ht="23.25" customHeight="1">
      <c r="A20" s="55"/>
      <c r="B20" s="26">
        <v>16</v>
      </c>
      <c r="C20" s="27" t="s">
        <v>126</v>
      </c>
      <c r="D20" s="37">
        <f t="shared" si="1"/>
        <v>148000</v>
      </c>
      <c r="E20" s="28" t="s">
        <v>122</v>
      </c>
      <c r="G20" s="25">
        <v>148</v>
      </c>
      <c r="H20" s="25">
        <v>148</v>
      </c>
      <c r="J20" s="64"/>
      <c r="K20" s="26">
        <v>16</v>
      </c>
      <c r="L20" s="27" t="s">
        <v>126</v>
      </c>
      <c r="M20" s="37">
        <f t="shared" si="0"/>
        <v>74000</v>
      </c>
      <c r="N20" s="28" t="s">
        <v>122</v>
      </c>
      <c r="P20" s="25">
        <v>74</v>
      </c>
      <c r="Q20" s="25">
        <v>74</v>
      </c>
    </row>
    <row r="21" spans="1:17" s="30" customFormat="1" ht="23.25" customHeight="1" outlineLevel="1">
      <c r="A21" s="55"/>
      <c r="B21" s="26">
        <v>17</v>
      </c>
      <c r="C21" s="27"/>
      <c r="D21" s="37" t="s">
        <v>147</v>
      </c>
      <c r="E21" s="28"/>
      <c r="F21" s="25"/>
      <c r="G21" s="25" t="s">
        <v>147</v>
      </c>
      <c r="H21" s="25" t="s">
        <v>147</v>
      </c>
      <c r="I21" s="25"/>
      <c r="J21" s="64"/>
      <c r="K21" s="26">
        <v>17</v>
      </c>
      <c r="L21" s="27" t="s">
        <v>125</v>
      </c>
      <c r="M21" s="37">
        <f t="shared" si="0"/>
        <v>282000</v>
      </c>
      <c r="N21" s="19" t="s">
        <v>122</v>
      </c>
      <c r="O21" s="25"/>
      <c r="P21" s="25">
        <v>282</v>
      </c>
      <c r="Q21" s="25">
        <v>282</v>
      </c>
    </row>
    <row r="22" spans="1:17" s="31" customFormat="1" ht="23.25" customHeight="1" outlineLevel="1">
      <c r="A22" s="57"/>
      <c r="B22" s="26">
        <v>18</v>
      </c>
      <c r="C22" s="27" t="s">
        <v>31</v>
      </c>
      <c r="D22" s="37">
        <f t="shared" ref="D22:D38" si="2">ROUND(G22*1000,0)</f>
        <v>33000</v>
      </c>
      <c r="E22" s="28" t="s">
        <v>122</v>
      </c>
      <c r="G22" s="25">
        <v>33</v>
      </c>
      <c r="H22" s="31">
        <v>33</v>
      </c>
      <c r="J22" s="66"/>
      <c r="K22" s="26">
        <v>18</v>
      </c>
      <c r="L22" s="27" t="s">
        <v>31</v>
      </c>
      <c r="M22" s="37">
        <f t="shared" si="0"/>
        <v>16000</v>
      </c>
      <c r="N22" s="28" t="s">
        <v>122</v>
      </c>
      <c r="P22" s="25">
        <v>16</v>
      </c>
      <c r="Q22" s="25">
        <v>16</v>
      </c>
    </row>
    <row r="23" spans="1:17" ht="23.25" customHeight="1">
      <c r="A23" s="58"/>
      <c r="B23" s="26">
        <v>19</v>
      </c>
      <c r="C23" s="27" t="s">
        <v>124</v>
      </c>
      <c r="D23" s="37">
        <f t="shared" si="2"/>
        <v>475000</v>
      </c>
      <c r="E23" s="28" t="s">
        <v>122</v>
      </c>
      <c r="G23" s="25">
        <v>475</v>
      </c>
      <c r="H23" s="25">
        <v>475</v>
      </c>
      <c r="J23" s="67"/>
      <c r="K23" s="26">
        <v>19</v>
      </c>
      <c r="L23" s="27" t="s">
        <v>124</v>
      </c>
      <c r="M23" s="37">
        <f t="shared" si="0"/>
        <v>237000</v>
      </c>
      <c r="N23" s="28" t="s">
        <v>122</v>
      </c>
      <c r="P23" s="31">
        <v>237</v>
      </c>
      <c r="Q23" s="31">
        <v>237</v>
      </c>
    </row>
    <row r="24" spans="1:17" ht="23.25" customHeight="1">
      <c r="A24" s="56"/>
      <c r="B24" s="26">
        <v>20</v>
      </c>
      <c r="C24" s="27" t="s">
        <v>123</v>
      </c>
      <c r="D24" s="37">
        <f t="shared" si="2"/>
        <v>638000</v>
      </c>
      <c r="E24" s="28" t="s">
        <v>122</v>
      </c>
      <c r="G24" s="25">
        <v>638</v>
      </c>
      <c r="H24" s="25">
        <v>638</v>
      </c>
      <c r="J24" s="65"/>
      <c r="K24" s="26">
        <v>20</v>
      </c>
      <c r="L24" s="27" t="s">
        <v>123</v>
      </c>
      <c r="M24" s="37">
        <f t="shared" si="0"/>
        <v>319000</v>
      </c>
      <c r="N24" s="28" t="s">
        <v>122</v>
      </c>
      <c r="P24" s="25">
        <v>319</v>
      </c>
      <c r="Q24" s="25">
        <v>319</v>
      </c>
    </row>
    <row r="25" spans="1:17" ht="23.25" customHeight="1">
      <c r="A25" s="55"/>
      <c r="B25" s="26">
        <v>21</v>
      </c>
      <c r="C25" s="27" t="s">
        <v>34</v>
      </c>
      <c r="D25" s="37">
        <f t="shared" si="2"/>
        <v>38000</v>
      </c>
      <c r="E25" s="28" t="s">
        <v>119</v>
      </c>
      <c r="G25" s="25">
        <v>38</v>
      </c>
      <c r="H25" s="25">
        <v>38</v>
      </c>
      <c r="J25" s="64"/>
      <c r="K25" s="26">
        <v>21</v>
      </c>
      <c r="L25" s="27" t="s">
        <v>34</v>
      </c>
      <c r="M25" s="37">
        <f t="shared" si="0"/>
        <v>19000</v>
      </c>
      <c r="N25" s="28" t="s">
        <v>119</v>
      </c>
      <c r="P25" s="25">
        <v>19</v>
      </c>
      <c r="Q25" s="25">
        <v>19</v>
      </c>
    </row>
    <row r="26" spans="1:17" ht="23.25" customHeight="1">
      <c r="A26" s="55"/>
      <c r="B26" s="26">
        <v>22</v>
      </c>
      <c r="C26" s="27" t="s">
        <v>35</v>
      </c>
      <c r="D26" s="37">
        <f t="shared" si="2"/>
        <v>40000</v>
      </c>
      <c r="E26" s="28" t="s">
        <v>119</v>
      </c>
      <c r="G26" s="25">
        <v>40</v>
      </c>
      <c r="H26" s="25">
        <v>40</v>
      </c>
      <c r="J26" s="64"/>
      <c r="K26" s="26">
        <v>22</v>
      </c>
      <c r="L26" s="27" t="s">
        <v>35</v>
      </c>
      <c r="M26" s="37">
        <f t="shared" si="0"/>
        <v>20000</v>
      </c>
      <c r="N26" s="28" t="s">
        <v>119</v>
      </c>
      <c r="P26" s="25">
        <v>20</v>
      </c>
      <c r="Q26" s="25">
        <v>20</v>
      </c>
    </row>
    <row r="27" spans="1:17" ht="23.25" customHeight="1">
      <c r="A27" s="55"/>
      <c r="B27" s="26">
        <v>23</v>
      </c>
      <c r="C27" s="27" t="s">
        <v>36</v>
      </c>
      <c r="D27" s="37">
        <f t="shared" si="2"/>
        <v>38000</v>
      </c>
      <c r="E27" s="28" t="s">
        <v>119</v>
      </c>
      <c r="G27" s="25">
        <v>38</v>
      </c>
      <c r="H27" s="25">
        <v>38</v>
      </c>
      <c r="J27" s="64"/>
      <c r="K27" s="26">
        <v>23</v>
      </c>
      <c r="L27" s="27" t="s">
        <v>36</v>
      </c>
      <c r="M27" s="37">
        <f t="shared" si="0"/>
        <v>19000</v>
      </c>
      <c r="N27" s="28" t="s">
        <v>119</v>
      </c>
      <c r="P27" s="25">
        <v>19</v>
      </c>
      <c r="Q27" s="25">
        <v>19</v>
      </c>
    </row>
    <row r="28" spans="1:17" ht="23.25" customHeight="1">
      <c r="A28" s="55"/>
      <c r="B28" s="26">
        <v>24</v>
      </c>
      <c r="C28" s="27" t="s">
        <v>121</v>
      </c>
      <c r="D28" s="37">
        <f t="shared" si="2"/>
        <v>48000</v>
      </c>
      <c r="E28" s="28" t="s">
        <v>119</v>
      </c>
      <c r="G28" s="25">
        <v>48</v>
      </c>
      <c r="H28" s="25">
        <v>48</v>
      </c>
      <c r="J28" s="64"/>
      <c r="K28" s="26">
        <v>24</v>
      </c>
      <c r="L28" s="27" t="s">
        <v>121</v>
      </c>
      <c r="M28" s="37">
        <f t="shared" si="0"/>
        <v>24000</v>
      </c>
      <c r="N28" s="28" t="s">
        <v>119</v>
      </c>
      <c r="P28" s="25">
        <v>24</v>
      </c>
      <c r="Q28" s="25">
        <v>24</v>
      </c>
    </row>
    <row r="29" spans="1:17" ht="23.25" customHeight="1">
      <c r="A29" s="55"/>
      <c r="B29" s="26">
        <v>25</v>
      </c>
      <c r="C29" s="27" t="s">
        <v>120</v>
      </c>
      <c r="D29" s="37">
        <f t="shared" si="2"/>
        <v>43000</v>
      </c>
      <c r="E29" s="28" t="s">
        <v>119</v>
      </c>
      <c r="G29" s="25">
        <v>43</v>
      </c>
      <c r="H29" s="25">
        <v>43</v>
      </c>
      <c r="J29" s="64"/>
      <c r="K29" s="26">
        <v>25</v>
      </c>
      <c r="L29" s="27" t="s">
        <v>120</v>
      </c>
      <c r="M29" s="37">
        <f t="shared" si="0"/>
        <v>21000</v>
      </c>
      <c r="N29" s="28" t="s">
        <v>119</v>
      </c>
      <c r="P29" s="25">
        <v>21</v>
      </c>
      <c r="Q29" s="25">
        <v>21</v>
      </c>
    </row>
    <row r="30" spans="1:17" ht="23.25" customHeight="1">
      <c r="A30" s="55"/>
      <c r="B30" s="26">
        <v>26</v>
      </c>
      <c r="C30" s="27" t="s">
        <v>39</v>
      </c>
      <c r="D30" s="37">
        <f t="shared" si="2"/>
        <v>36000</v>
      </c>
      <c r="E30" s="28" t="s">
        <v>119</v>
      </c>
      <c r="G30" s="25">
        <v>36</v>
      </c>
      <c r="H30" s="25">
        <v>36</v>
      </c>
      <c r="J30" s="64"/>
      <c r="K30" s="26">
        <v>26</v>
      </c>
      <c r="L30" s="27" t="s">
        <v>39</v>
      </c>
      <c r="M30" s="37">
        <f t="shared" si="0"/>
        <v>18000</v>
      </c>
      <c r="N30" s="28" t="s">
        <v>119</v>
      </c>
      <c r="P30" s="25">
        <v>18</v>
      </c>
      <c r="Q30" s="25">
        <v>18</v>
      </c>
    </row>
    <row r="31" spans="1:17" ht="23.25" customHeight="1">
      <c r="A31" s="55"/>
      <c r="B31" s="26">
        <v>27</v>
      </c>
      <c r="C31" s="32" t="s">
        <v>42</v>
      </c>
      <c r="D31" s="37">
        <f t="shared" si="2"/>
        <v>37000</v>
      </c>
      <c r="E31" s="28" t="s">
        <v>119</v>
      </c>
      <c r="G31" s="25">
        <v>37</v>
      </c>
      <c r="H31" s="25">
        <v>37</v>
      </c>
      <c r="J31" s="64"/>
      <c r="K31" s="26">
        <v>27</v>
      </c>
      <c r="L31" s="32" t="s">
        <v>42</v>
      </c>
      <c r="M31" s="37">
        <f t="shared" si="0"/>
        <v>19000</v>
      </c>
      <c r="N31" s="28" t="s">
        <v>119</v>
      </c>
      <c r="P31" s="25">
        <v>19</v>
      </c>
      <c r="Q31" s="25">
        <v>19</v>
      </c>
    </row>
    <row r="32" spans="1:17" ht="23.25" customHeight="1">
      <c r="A32" s="55"/>
      <c r="B32" s="26">
        <v>28</v>
      </c>
      <c r="C32" s="32" t="s">
        <v>46</v>
      </c>
      <c r="D32" s="37">
        <f t="shared" si="2"/>
        <v>35000</v>
      </c>
      <c r="E32" s="28" t="s">
        <v>119</v>
      </c>
      <c r="G32" s="25">
        <v>35</v>
      </c>
      <c r="H32" s="25">
        <v>35</v>
      </c>
      <c r="J32" s="64"/>
      <c r="K32" s="26">
        <v>28</v>
      </c>
      <c r="L32" s="32" t="s">
        <v>46</v>
      </c>
      <c r="M32" s="37">
        <f t="shared" si="0"/>
        <v>18000</v>
      </c>
      <c r="N32" s="28" t="s">
        <v>119</v>
      </c>
      <c r="P32" s="25">
        <v>18</v>
      </c>
      <c r="Q32" s="25">
        <v>18</v>
      </c>
    </row>
    <row r="33" spans="1:17" ht="23.25" customHeight="1">
      <c r="A33" s="55"/>
      <c r="B33" s="26">
        <v>27</v>
      </c>
      <c r="C33" s="32" t="s">
        <v>43</v>
      </c>
      <c r="D33" s="37">
        <f t="shared" si="2"/>
        <v>37000</v>
      </c>
      <c r="E33" s="28" t="s">
        <v>119</v>
      </c>
      <c r="G33" s="25">
        <v>37</v>
      </c>
      <c r="H33" s="25">
        <v>37</v>
      </c>
      <c r="J33" s="64"/>
      <c r="K33" s="26">
        <v>27</v>
      </c>
      <c r="L33" s="32" t="s">
        <v>43</v>
      </c>
      <c r="M33" s="37">
        <f t="shared" si="0"/>
        <v>19000</v>
      </c>
      <c r="N33" s="28" t="s">
        <v>119</v>
      </c>
      <c r="P33" s="25">
        <v>19</v>
      </c>
      <c r="Q33" s="25">
        <v>19</v>
      </c>
    </row>
    <row r="34" spans="1:17" ht="23.25" customHeight="1">
      <c r="A34" s="55"/>
      <c r="B34" s="26">
        <v>28</v>
      </c>
      <c r="C34" s="32" t="s">
        <v>47</v>
      </c>
      <c r="D34" s="37">
        <f t="shared" si="2"/>
        <v>35000</v>
      </c>
      <c r="E34" s="28" t="s">
        <v>119</v>
      </c>
      <c r="G34" s="25">
        <v>35</v>
      </c>
      <c r="H34" s="25">
        <v>35</v>
      </c>
      <c r="J34" s="64"/>
      <c r="K34" s="26">
        <v>28</v>
      </c>
      <c r="L34" s="32" t="s">
        <v>47</v>
      </c>
      <c r="M34" s="37">
        <f t="shared" si="0"/>
        <v>18000</v>
      </c>
      <c r="N34" s="28" t="s">
        <v>119</v>
      </c>
      <c r="P34" s="25">
        <v>18</v>
      </c>
      <c r="Q34" s="25">
        <v>18</v>
      </c>
    </row>
    <row r="35" spans="1:17" ht="23.25" customHeight="1">
      <c r="A35" s="55"/>
      <c r="B35" s="26">
        <v>27</v>
      </c>
      <c r="C35" s="32" t="s">
        <v>44</v>
      </c>
      <c r="D35" s="37">
        <f t="shared" si="2"/>
        <v>37000</v>
      </c>
      <c r="E35" s="28" t="s">
        <v>119</v>
      </c>
      <c r="G35" s="25">
        <v>37</v>
      </c>
      <c r="H35" s="25">
        <v>37</v>
      </c>
      <c r="J35" s="64"/>
      <c r="K35" s="26">
        <v>27</v>
      </c>
      <c r="L35" s="32" t="s">
        <v>44</v>
      </c>
      <c r="M35" s="37">
        <f t="shared" si="0"/>
        <v>19000</v>
      </c>
      <c r="N35" s="28" t="s">
        <v>119</v>
      </c>
      <c r="P35" s="25">
        <v>19</v>
      </c>
      <c r="Q35" s="25">
        <v>19</v>
      </c>
    </row>
    <row r="36" spans="1:17" ht="23.25" customHeight="1">
      <c r="A36" s="55"/>
      <c r="B36" s="26">
        <v>28</v>
      </c>
      <c r="C36" s="32" t="s">
        <v>48</v>
      </c>
      <c r="D36" s="37">
        <f t="shared" si="2"/>
        <v>35000</v>
      </c>
      <c r="E36" s="28" t="s">
        <v>119</v>
      </c>
      <c r="G36" s="25">
        <v>35</v>
      </c>
      <c r="H36" s="25">
        <v>35</v>
      </c>
      <c r="J36" s="64"/>
      <c r="K36" s="26">
        <v>28</v>
      </c>
      <c r="L36" s="32" t="s">
        <v>48</v>
      </c>
      <c r="M36" s="37">
        <f t="shared" si="0"/>
        <v>18000</v>
      </c>
      <c r="N36" s="28" t="s">
        <v>119</v>
      </c>
      <c r="P36" s="25">
        <v>18</v>
      </c>
      <c r="Q36" s="25">
        <v>18</v>
      </c>
    </row>
    <row r="37" spans="1:17" ht="23.25" customHeight="1">
      <c r="A37" s="55"/>
      <c r="B37" s="26">
        <v>27</v>
      </c>
      <c r="C37" s="32" t="s">
        <v>45</v>
      </c>
      <c r="D37" s="37">
        <f t="shared" si="2"/>
        <v>37000</v>
      </c>
      <c r="E37" s="28" t="s">
        <v>119</v>
      </c>
      <c r="G37" s="25">
        <v>37</v>
      </c>
      <c r="H37" s="25">
        <v>37</v>
      </c>
      <c r="J37" s="64"/>
      <c r="K37" s="26">
        <v>27</v>
      </c>
      <c r="L37" s="32" t="s">
        <v>45</v>
      </c>
      <c r="M37" s="37">
        <f t="shared" si="0"/>
        <v>19000</v>
      </c>
      <c r="N37" s="28" t="s">
        <v>119</v>
      </c>
      <c r="P37" s="25">
        <v>19</v>
      </c>
      <c r="Q37" s="25">
        <v>19</v>
      </c>
    </row>
    <row r="38" spans="1:17" ht="23.25" customHeight="1">
      <c r="A38" s="56"/>
      <c r="B38" s="26">
        <v>28</v>
      </c>
      <c r="C38" s="32" t="s">
        <v>49</v>
      </c>
      <c r="D38" s="37">
        <f t="shared" si="2"/>
        <v>35000</v>
      </c>
      <c r="E38" s="28" t="s">
        <v>119</v>
      </c>
      <c r="G38" s="25">
        <v>35</v>
      </c>
      <c r="H38" s="25">
        <v>35</v>
      </c>
      <c r="J38" s="65"/>
      <c r="K38" s="26">
        <v>28</v>
      </c>
      <c r="L38" s="32" t="s">
        <v>49</v>
      </c>
      <c r="M38" s="37">
        <f t="shared" si="0"/>
        <v>18000</v>
      </c>
      <c r="N38" s="42" t="s">
        <v>119</v>
      </c>
      <c r="P38" s="25">
        <v>18</v>
      </c>
      <c r="Q38" s="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55" zoomScaleNormal="85" zoomScaleSheetLayoutView="55" workbookViewId="0">
      <pane ySplit="3" topLeftCell="A11" activePane="bottomLeft" state="frozen"/>
      <selection activeCell="F32" sqref="F32"/>
      <selection pane="bottomLeft" activeCell="F32" sqref="F32"/>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6" t="s">
        <v>98</v>
      </c>
      <c r="L2" s="5"/>
    </row>
    <row r="3" spans="1:37" ht="24.75" customHeight="1" thickBot="1">
      <c r="B3" s="12"/>
      <c r="C3" s="13" t="s">
        <v>66</v>
      </c>
      <c r="D3" s="407" t="s">
        <v>74</v>
      </c>
      <c r="E3" s="408"/>
      <c r="F3" s="408"/>
      <c r="G3" s="408"/>
      <c r="H3" s="408"/>
      <c r="I3" s="408"/>
      <c r="J3" s="408"/>
      <c r="K3" s="408"/>
      <c r="L3" s="408"/>
      <c r="M3" s="408"/>
      <c r="N3" s="408"/>
      <c r="O3" s="408"/>
      <c r="P3" s="408"/>
      <c r="Q3" s="408"/>
      <c r="R3" s="408"/>
      <c r="S3" s="408"/>
      <c r="T3" s="409"/>
      <c r="U3" s="408" t="s">
        <v>75</v>
      </c>
      <c r="V3" s="408"/>
      <c r="W3" s="408"/>
      <c r="X3" s="408"/>
      <c r="Y3" s="408"/>
      <c r="Z3" s="408"/>
      <c r="AA3" s="408"/>
      <c r="AB3" s="408"/>
      <c r="AC3" s="408"/>
      <c r="AD3" s="408"/>
      <c r="AE3" s="408"/>
      <c r="AF3" s="408"/>
      <c r="AG3" s="408"/>
      <c r="AH3" s="408"/>
      <c r="AI3" s="408"/>
      <c r="AJ3" s="408"/>
      <c r="AK3" s="409"/>
    </row>
    <row r="4" spans="1:37" ht="57.75" customHeight="1">
      <c r="B4" s="410" t="s">
        <v>11</v>
      </c>
      <c r="C4" s="14" t="s">
        <v>2</v>
      </c>
      <c r="D4" s="413" t="s">
        <v>135</v>
      </c>
      <c r="E4" s="414"/>
      <c r="F4" s="414"/>
      <c r="G4" s="414"/>
      <c r="H4" s="414"/>
      <c r="I4" s="414"/>
      <c r="J4" s="414"/>
      <c r="K4" s="414"/>
      <c r="L4" s="414"/>
      <c r="M4" s="414"/>
      <c r="N4" s="414"/>
      <c r="O4" s="414"/>
      <c r="P4" s="414"/>
      <c r="Q4" s="414"/>
      <c r="R4" s="414"/>
      <c r="S4" s="414"/>
      <c r="T4" s="415"/>
      <c r="U4" s="416" t="s">
        <v>160</v>
      </c>
      <c r="V4" s="416"/>
      <c r="W4" s="416"/>
      <c r="X4" s="416"/>
      <c r="Y4" s="416"/>
      <c r="Z4" s="416"/>
      <c r="AA4" s="416"/>
      <c r="AB4" s="416"/>
      <c r="AC4" s="416"/>
      <c r="AD4" s="416"/>
      <c r="AE4" s="416"/>
      <c r="AF4" s="416"/>
      <c r="AG4" s="416"/>
      <c r="AH4" s="416"/>
      <c r="AI4" s="416"/>
      <c r="AJ4" s="416"/>
      <c r="AK4" s="417"/>
    </row>
    <row r="5" spans="1:37" ht="126.75" customHeight="1">
      <c r="B5" s="411"/>
      <c r="C5" s="15" t="s">
        <v>3</v>
      </c>
      <c r="D5" s="418" t="s">
        <v>181</v>
      </c>
      <c r="E5" s="419"/>
      <c r="F5" s="419"/>
      <c r="G5" s="419"/>
      <c r="H5" s="419"/>
      <c r="I5" s="419"/>
      <c r="J5" s="419"/>
      <c r="K5" s="419"/>
      <c r="L5" s="419"/>
      <c r="M5" s="419"/>
      <c r="N5" s="419"/>
      <c r="O5" s="419"/>
      <c r="P5" s="419"/>
      <c r="Q5" s="419"/>
      <c r="R5" s="419"/>
      <c r="S5" s="419"/>
      <c r="T5" s="420"/>
      <c r="U5" s="421" t="s">
        <v>159</v>
      </c>
      <c r="V5" s="421"/>
      <c r="W5" s="421"/>
      <c r="X5" s="421"/>
      <c r="Y5" s="421"/>
      <c r="Z5" s="421"/>
      <c r="AA5" s="421"/>
      <c r="AB5" s="421"/>
      <c r="AC5" s="421"/>
      <c r="AD5" s="421"/>
      <c r="AE5" s="421"/>
      <c r="AF5" s="421"/>
      <c r="AG5" s="421"/>
      <c r="AH5" s="421"/>
      <c r="AI5" s="421"/>
      <c r="AJ5" s="421"/>
      <c r="AK5" s="422"/>
    </row>
    <row r="6" spans="1:37" ht="57.75" customHeight="1">
      <c r="B6" s="411"/>
      <c r="C6" s="15" t="s">
        <v>4</v>
      </c>
      <c r="D6" s="423" t="s">
        <v>101</v>
      </c>
      <c r="E6" s="424"/>
      <c r="F6" s="424"/>
      <c r="G6" s="424"/>
      <c r="H6" s="424"/>
      <c r="I6" s="424"/>
      <c r="J6" s="424"/>
      <c r="K6" s="424"/>
      <c r="L6" s="424"/>
      <c r="M6" s="424"/>
      <c r="N6" s="424"/>
      <c r="O6" s="424"/>
      <c r="P6" s="424"/>
      <c r="Q6" s="424"/>
      <c r="R6" s="424"/>
      <c r="S6" s="424"/>
      <c r="T6" s="425"/>
      <c r="U6" s="421" t="s">
        <v>99</v>
      </c>
      <c r="V6" s="421"/>
      <c r="W6" s="421"/>
      <c r="X6" s="421"/>
      <c r="Y6" s="421"/>
      <c r="Z6" s="421"/>
      <c r="AA6" s="421"/>
      <c r="AB6" s="421"/>
      <c r="AC6" s="421"/>
      <c r="AD6" s="421"/>
      <c r="AE6" s="421"/>
      <c r="AF6" s="421"/>
      <c r="AG6" s="421"/>
      <c r="AH6" s="421"/>
      <c r="AI6" s="421"/>
      <c r="AJ6" s="421"/>
      <c r="AK6" s="422"/>
    </row>
    <row r="7" spans="1:37" ht="57.75" customHeight="1">
      <c r="B7" s="411"/>
      <c r="C7" s="15" t="s">
        <v>57</v>
      </c>
      <c r="D7" s="423" t="s">
        <v>102</v>
      </c>
      <c r="E7" s="424"/>
      <c r="F7" s="424"/>
      <c r="G7" s="424"/>
      <c r="H7" s="424"/>
      <c r="I7" s="424"/>
      <c r="J7" s="424"/>
      <c r="K7" s="424"/>
      <c r="L7" s="424"/>
      <c r="M7" s="424"/>
      <c r="N7" s="424"/>
      <c r="O7" s="424"/>
      <c r="P7" s="424"/>
      <c r="Q7" s="424"/>
      <c r="R7" s="424"/>
      <c r="S7" s="424"/>
      <c r="T7" s="425"/>
      <c r="U7" s="421" t="s">
        <v>86</v>
      </c>
      <c r="V7" s="421"/>
      <c r="W7" s="421"/>
      <c r="X7" s="421"/>
      <c r="Y7" s="421"/>
      <c r="Z7" s="421"/>
      <c r="AA7" s="421"/>
      <c r="AB7" s="421"/>
      <c r="AC7" s="421"/>
      <c r="AD7" s="421"/>
      <c r="AE7" s="421"/>
      <c r="AF7" s="421"/>
      <c r="AG7" s="421"/>
      <c r="AH7" s="421"/>
      <c r="AI7" s="421"/>
      <c r="AJ7" s="421"/>
      <c r="AK7" s="422"/>
    </row>
    <row r="8" spans="1:37" ht="57.75" customHeight="1">
      <c r="B8" s="411"/>
      <c r="C8" s="15" t="s">
        <v>58</v>
      </c>
      <c r="D8" s="423" t="s">
        <v>103</v>
      </c>
      <c r="E8" s="424"/>
      <c r="F8" s="424"/>
      <c r="G8" s="424"/>
      <c r="H8" s="424"/>
      <c r="I8" s="424"/>
      <c r="J8" s="424"/>
      <c r="K8" s="424"/>
      <c r="L8" s="424"/>
      <c r="M8" s="424"/>
      <c r="N8" s="424"/>
      <c r="O8" s="424"/>
      <c r="P8" s="424"/>
      <c r="Q8" s="424"/>
      <c r="R8" s="424"/>
      <c r="S8" s="424"/>
      <c r="T8" s="425"/>
      <c r="U8" s="421" t="s">
        <v>175</v>
      </c>
      <c r="V8" s="421"/>
      <c r="W8" s="421"/>
      <c r="X8" s="421"/>
      <c r="Y8" s="421"/>
      <c r="Z8" s="421"/>
      <c r="AA8" s="421"/>
      <c r="AB8" s="421"/>
      <c r="AC8" s="421"/>
      <c r="AD8" s="421"/>
      <c r="AE8" s="421"/>
      <c r="AF8" s="421"/>
      <c r="AG8" s="421"/>
      <c r="AH8" s="421"/>
      <c r="AI8" s="421"/>
      <c r="AJ8" s="421"/>
      <c r="AK8" s="422"/>
    </row>
    <row r="9" spans="1:37" ht="57.75" customHeight="1">
      <c r="B9" s="411"/>
      <c r="C9" s="15" t="s">
        <v>59</v>
      </c>
      <c r="D9" s="423" t="s">
        <v>104</v>
      </c>
      <c r="E9" s="424"/>
      <c r="F9" s="424"/>
      <c r="G9" s="424"/>
      <c r="H9" s="424"/>
      <c r="I9" s="424"/>
      <c r="J9" s="424"/>
      <c r="K9" s="424"/>
      <c r="L9" s="424"/>
      <c r="M9" s="424"/>
      <c r="N9" s="424"/>
      <c r="O9" s="424"/>
      <c r="P9" s="424"/>
      <c r="Q9" s="424"/>
      <c r="R9" s="424"/>
      <c r="S9" s="424"/>
      <c r="T9" s="425"/>
      <c r="U9" s="421" t="s">
        <v>91</v>
      </c>
      <c r="V9" s="421"/>
      <c r="W9" s="421"/>
      <c r="X9" s="421"/>
      <c r="Y9" s="421"/>
      <c r="Z9" s="421"/>
      <c r="AA9" s="421"/>
      <c r="AB9" s="421"/>
      <c r="AC9" s="421"/>
      <c r="AD9" s="421"/>
      <c r="AE9" s="421"/>
      <c r="AF9" s="421"/>
      <c r="AG9" s="421"/>
      <c r="AH9" s="421"/>
      <c r="AI9" s="421"/>
      <c r="AJ9" s="421"/>
      <c r="AK9" s="422"/>
    </row>
    <row r="10" spans="1:37" ht="57.75" customHeight="1">
      <c r="B10" s="411"/>
      <c r="C10" s="15" t="s">
        <v>5</v>
      </c>
      <c r="D10" s="423" t="s">
        <v>180</v>
      </c>
      <c r="E10" s="424"/>
      <c r="F10" s="424"/>
      <c r="G10" s="424"/>
      <c r="H10" s="424"/>
      <c r="I10" s="424"/>
      <c r="J10" s="424"/>
      <c r="K10" s="424"/>
      <c r="L10" s="424"/>
      <c r="M10" s="424"/>
      <c r="N10" s="424"/>
      <c r="O10" s="424"/>
      <c r="P10" s="424"/>
      <c r="Q10" s="424"/>
      <c r="R10" s="424"/>
      <c r="S10" s="424"/>
      <c r="T10" s="425"/>
      <c r="U10" s="421" t="s">
        <v>76</v>
      </c>
      <c r="V10" s="421"/>
      <c r="W10" s="421"/>
      <c r="X10" s="421"/>
      <c r="Y10" s="421"/>
      <c r="Z10" s="421"/>
      <c r="AA10" s="421"/>
      <c r="AB10" s="421"/>
      <c r="AC10" s="421"/>
      <c r="AD10" s="421"/>
      <c r="AE10" s="421"/>
      <c r="AF10" s="421"/>
      <c r="AG10" s="421"/>
      <c r="AH10" s="421"/>
      <c r="AI10" s="421"/>
      <c r="AJ10" s="421"/>
      <c r="AK10" s="422"/>
    </row>
    <row r="11" spans="1:37" ht="57.75" customHeight="1">
      <c r="B11" s="411"/>
      <c r="C11" s="15" t="s">
        <v>6</v>
      </c>
      <c r="D11" s="423" t="s">
        <v>105</v>
      </c>
      <c r="E11" s="424"/>
      <c r="F11" s="424"/>
      <c r="G11" s="424"/>
      <c r="H11" s="424"/>
      <c r="I11" s="424"/>
      <c r="J11" s="424"/>
      <c r="K11" s="424"/>
      <c r="L11" s="424"/>
      <c r="M11" s="424"/>
      <c r="N11" s="424"/>
      <c r="O11" s="424"/>
      <c r="P11" s="424"/>
      <c r="Q11" s="424"/>
      <c r="R11" s="424"/>
      <c r="S11" s="424"/>
      <c r="T11" s="425"/>
      <c r="U11" s="421" t="s">
        <v>85</v>
      </c>
      <c r="V11" s="421"/>
      <c r="W11" s="421"/>
      <c r="X11" s="421"/>
      <c r="Y11" s="421"/>
      <c r="Z11" s="421"/>
      <c r="AA11" s="421"/>
      <c r="AB11" s="421"/>
      <c r="AC11" s="421"/>
      <c r="AD11" s="421"/>
      <c r="AE11" s="421"/>
      <c r="AF11" s="421"/>
      <c r="AG11" s="421"/>
      <c r="AH11" s="421"/>
      <c r="AI11" s="421"/>
      <c r="AJ11" s="421"/>
      <c r="AK11" s="422"/>
    </row>
    <row r="12" spans="1:37" ht="57.75" customHeight="1">
      <c r="B12" s="411"/>
      <c r="C12" s="15" t="s">
        <v>60</v>
      </c>
      <c r="D12" s="423" t="s">
        <v>106</v>
      </c>
      <c r="E12" s="424"/>
      <c r="F12" s="424"/>
      <c r="G12" s="424"/>
      <c r="H12" s="424"/>
      <c r="I12" s="424"/>
      <c r="J12" s="424"/>
      <c r="K12" s="424"/>
      <c r="L12" s="424"/>
      <c r="M12" s="424"/>
      <c r="N12" s="424"/>
      <c r="O12" s="424"/>
      <c r="P12" s="424"/>
      <c r="Q12" s="424"/>
      <c r="R12" s="424"/>
      <c r="S12" s="424"/>
      <c r="T12" s="425"/>
      <c r="U12" s="421" t="s">
        <v>82</v>
      </c>
      <c r="V12" s="421"/>
      <c r="W12" s="421"/>
      <c r="X12" s="421"/>
      <c r="Y12" s="421"/>
      <c r="Z12" s="421"/>
      <c r="AA12" s="421"/>
      <c r="AB12" s="421"/>
      <c r="AC12" s="421"/>
      <c r="AD12" s="421"/>
      <c r="AE12" s="421"/>
      <c r="AF12" s="421"/>
      <c r="AG12" s="421"/>
      <c r="AH12" s="421"/>
      <c r="AI12" s="421"/>
      <c r="AJ12" s="421"/>
      <c r="AK12" s="422"/>
    </row>
    <row r="13" spans="1:37" ht="134.25" customHeight="1">
      <c r="B13" s="411"/>
      <c r="C13" s="15" t="s">
        <v>13</v>
      </c>
      <c r="D13" s="423" t="s">
        <v>107</v>
      </c>
      <c r="E13" s="424"/>
      <c r="F13" s="424"/>
      <c r="G13" s="424"/>
      <c r="H13" s="424"/>
      <c r="I13" s="424"/>
      <c r="J13" s="424"/>
      <c r="K13" s="424"/>
      <c r="L13" s="424"/>
      <c r="M13" s="424"/>
      <c r="N13" s="424"/>
      <c r="O13" s="424"/>
      <c r="P13" s="424"/>
      <c r="Q13" s="424"/>
      <c r="R13" s="424"/>
      <c r="S13" s="424"/>
      <c r="T13" s="425"/>
      <c r="U13" s="421" t="s">
        <v>165</v>
      </c>
      <c r="V13" s="421"/>
      <c r="W13" s="421"/>
      <c r="X13" s="421"/>
      <c r="Y13" s="421"/>
      <c r="Z13" s="421"/>
      <c r="AA13" s="421"/>
      <c r="AB13" s="421"/>
      <c r="AC13" s="421"/>
      <c r="AD13" s="421"/>
      <c r="AE13" s="421"/>
      <c r="AF13" s="421"/>
      <c r="AG13" s="421"/>
      <c r="AH13" s="421"/>
      <c r="AI13" s="421"/>
      <c r="AJ13" s="421"/>
      <c r="AK13" s="422"/>
    </row>
    <row r="14" spans="1:37" ht="57.75" customHeight="1">
      <c r="B14" s="411"/>
      <c r="C14" s="15" t="s">
        <v>50</v>
      </c>
      <c r="D14" s="423" t="s">
        <v>108</v>
      </c>
      <c r="E14" s="424"/>
      <c r="F14" s="424"/>
      <c r="G14" s="424"/>
      <c r="H14" s="424"/>
      <c r="I14" s="424"/>
      <c r="J14" s="424"/>
      <c r="K14" s="424"/>
      <c r="L14" s="424"/>
      <c r="M14" s="424"/>
      <c r="N14" s="424"/>
      <c r="O14" s="424"/>
      <c r="P14" s="424"/>
      <c r="Q14" s="424"/>
      <c r="R14" s="424"/>
      <c r="S14" s="424"/>
      <c r="T14" s="425"/>
      <c r="U14" s="421" t="s">
        <v>92</v>
      </c>
      <c r="V14" s="421"/>
      <c r="W14" s="421"/>
      <c r="X14" s="421"/>
      <c r="Y14" s="421"/>
      <c r="Z14" s="421"/>
      <c r="AA14" s="421"/>
      <c r="AB14" s="421"/>
      <c r="AC14" s="421"/>
      <c r="AD14" s="421"/>
      <c r="AE14" s="421"/>
      <c r="AF14" s="421"/>
      <c r="AG14" s="421"/>
      <c r="AH14" s="421"/>
      <c r="AI14" s="421"/>
      <c r="AJ14" s="421"/>
      <c r="AK14" s="422"/>
    </row>
    <row r="15" spans="1:37" ht="57.75" customHeight="1">
      <c r="B15" s="411"/>
      <c r="C15" s="15" t="s">
        <v>51</v>
      </c>
      <c r="D15" s="423" t="s">
        <v>109</v>
      </c>
      <c r="E15" s="424"/>
      <c r="F15" s="424"/>
      <c r="G15" s="424"/>
      <c r="H15" s="424"/>
      <c r="I15" s="424"/>
      <c r="J15" s="424"/>
      <c r="K15" s="424"/>
      <c r="L15" s="424"/>
      <c r="M15" s="424"/>
      <c r="N15" s="424"/>
      <c r="O15" s="424"/>
      <c r="P15" s="424"/>
      <c r="Q15" s="424"/>
      <c r="R15" s="424"/>
      <c r="S15" s="424"/>
      <c r="T15" s="425"/>
      <c r="U15" s="421" t="s">
        <v>89</v>
      </c>
      <c r="V15" s="421"/>
      <c r="W15" s="421"/>
      <c r="X15" s="421"/>
      <c r="Y15" s="421"/>
      <c r="Z15" s="421"/>
      <c r="AA15" s="421"/>
      <c r="AB15" s="421"/>
      <c r="AC15" s="421"/>
      <c r="AD15" s="421"/>
      <c r="AE15" s="421"/>
      <c r="AF15" s="421"/>
      <c r="AG15" s="421"/>
      <c r="AH15" s="421"/>
      <c r="AI15" s="421"/>
      <c r="AJ15" s="421"/>
      <c r="AK15" s="422"/>
    </row>
    <row r="16" spans="1:37" ht="57.75" customHeight="1">
      <c r="B16" s="411"/>
      <c r="C16" s="15" t="s">
        <v>52</v>
      </c>
      <c r="D16" s="423" t="s">
        <v>110</v>
      </c>
      <c r="E16" s="424"/>
      <c r="F16" s="424"/>
      <c r="G16" s="424"/>
      <c r="H16" s="424"/>
      <c r="I16" s="424"/>
      <c r="J16" s="424"/>
      <c r="K16" s="424"/>
      <c r="L16" s="424"/>
      <c r="M16" s="424"/>
      <c r="N16" s="424"/>
      <c r="O16" s="424"/>
      <c r="P16" s="424"/>
      <c r="Q16" s="424"/>
      <c r="R16" s="424"/>
      <c r="S16" s="424"/>
      <c r="T16" s="425"/>
      <c r="U16" s="421" t="s">
        <v>90</v>
      </c>
      <c r="V16" s="421"/>
      <c r="W16" s="421"/>
      <c r="X16" s="421"/>
      <c r="Y16" s="421"/>
      <c r="Z16" s="421"/>
      <c r="AA16" s="421"/>
      <c r="AB16" s="421"/>
      <c r="AC16" s="421"/>
      <c r="AD16" s="421"/>
      <c r="AE16" s="421"/>
      <c r="AF16" s="421"/>
      <c r="AG16" s="421"/>
      <c r="AH16" s="421"/>
      <c r="AI16" s="421"/>
      <c r="AJ16" s="421"/>
      <c r="AK16" s="422"/>
    </row>
    <row r="17" spans="2:37" ht="57.75" customHeight="1">
      <c r="B17" s="411"/>
      <c r="C17" s="15" t="s">
        <v>7</v>
      </c>
      <c r="D17" s="423" t="s">
        <v>111</v>
      </c>
      <c r="E17" s="424"/>
      <c r="F17" s="424"/>
      <c r="G17" s="424"/>
      <c r="H17" s="424"/>
      <c r="I17" s="424"/>
      <c r="J17" s="424"/>
      <c r="K17" s="424"/>
      <c r="L17" s="424"/>
      <c r="M17" s="424"/>
      <c r="N17" s="424"/>
      <c r="O17" s="424"/>
      <c r="P17" s="424"/>
      <c r="Q17" s="424"/>
      <c r="R17" s="424"/>
      <c r="S17" s="424"/>
      <c r="T17" s="425"/>
      <c r="U17" s="421" t="s">
        <v>88</v>
      </c>
      <c r="V17" s="421"/>
      <c r="W17" s="421"/>
      <c r="X17" s="421"/>
      <c r="Y17" s="421"/>
      <c r="Z17" s="421"/>
      <c r="AA17" s="421"/>
      <c r="AB17" s="421"/>
      <c r="AC17" s="421"/>
      <c r="AD17" s="421"/>
      <c r="AE17" s="421"/>
      <c r="AF17" s="421"/>
      <c r="AG17" s="421"/>
      <c r="AH17" s="421"/>
      <c r="AI17" s="421"/>
      <c r="AJ17" s="421"/>
      <c r="AK17" s="422"/>
    </row>
    <row r="18" spans="2:37" ht="57.75" customHeight="1">
      <c r="B18" s="411"/>
      <c r="C18" s="15" t="s">
        <v>8</v>
      </c>
      <c r="D18" s="423" t="s">
        <v>112</v>
      </c>
      <c r="E18" s="424"/>
      <c r="F18" s="424"/>
      <c r="G18" s="424"/>
      <c r="H18" s="424"/>
      <c r="I18" s="424"/>
      <c r="J18" s="424"/>
      <c r="K18" s="424"/>
      <c r="L18" s="424"/>
      <c r="M18" s="424"/>
      <c r="N18" s="424"/>
      <c r="O18" s="424"/>
      <c r="P18" s="424"/>
      <c r="Q18" s="424"/>
      <c r="R18" s="424"/>
      <c r="S18" s="424"/>
      <c r="T18" s="425"/>
      <c r="U18" s="421" t="s">
        <v>87</v>
      </c>
      <c r="V18" s="421"/>
      <c r="W18" s="421"/>
      <c r="X18" s="421"/>
      <c r="Y18" s="421"/>
      <c r="Z18" s="421"/>
      <c r="AA18" s="421"/>
      <c r="AB18" s="421"/>
      <c r="AC18" s="421"/>
      <c r="AD18" s="421"/>
      <c r="AE18" s="421"/>
      <c r="AF18" s="421"/>
      <c r="AG18" s="421"/>
      <c r="AH18" s="421"/>
      <c r="AI18" s="421"/>
      <c r="AJ18" s="421"/>
      <c r="AK18" s="422"/>
    </row>
    <row r="19" spans="2:37" ht="57.75" customHeight="1" thickBot="1">
      <c r="B19" s="412"/>
      <c r="C19" s="16" t="s">
        <v>9</v>
      </c>
      <c r="D19" s="426" t="s">
        <v>113</v>
      </c>
      <c r="E19" s="427"/>
      <c r="F19" s="427"/>
      <c r="G19" s="427"/>
      <c r="H19" s="427"/>
      <c r="I19" s="427"/>
      <c r="J19" s="427"/>
      <c r="K19" s="427"/>
      <c r="L19" s="427"/>
      <c r="M19" s="427"/>
      <c r="N19" s="427"/>
      <c r="O19" s="427"/>
      <c r="P19" s="427"/>
      <c r="Q19" s="427"/>
      <c r="R19" s="427"/>
      <c r="S19" s="427"/>
      <c r="T19" s="428"/>
      <c r="U19" s="429" t="s">
        <v>174</v>
      </c>
      <c r="V19" s="429"/>
      <c r="W19" s="429"/>
      <c r="X19" s="429"/>
      <c r="Y19" s="429"/>
      <c r="Z19" s="429"/>
      <c r="AA19" s="429"/>
      <c r="AB19" s="429"/>
      <c r="AC19" s="429"/>
      <c r="AD19" s="429"/>
      <c r="AE19" s="429"/>
      <c r="AF19" s="429"/>
      <c r="AG19" s="429"/>
      <c r="AH19" s="429"/>
      <c r="AI19" s="429"/>
      <c r="AJ19" s="429"/>
      <c r="AK19" s="430"/>
    </row>
    <row r="20" spans="2:37" ht="57.75" customHeight="1">
      <c r="B20" s="410" t="s">
        <v>12</v>
      </c>
      <c r="C20" s="14" t="s">
        <v>67</v>
      </c>
      <c r="D20" s="413" t="s">
        <v>114</v>
      </c>
      <c r="E20" s="414"/>
      <c r="F20" s="414"/>
      <c r="G20" s="414"/>
      <c r="H20" s="414"/>
      <c r="I20" s="414"/>
      <c r="J20" s="414"/>
      <c r="K20" s="414"/>
      <c r="L20" s="414"/>
      <c r="M20" s="414"/>
      <c r="N20" s="414"/>
      <c r="O20" s="414"/>
      <c r="P20" s="414"/>
      <c r="Q20" s="414"/>
      <c r="R20" s="414"/>
      <c r="S20" s="414"/>
      <c r="T20" s="415"/>
      <c r="U20" s="416" t="s">
        <v>96</v>
      </c>
      <c r="V20" s="416"/>
      <c r="W20" s="416"/>
      <c r="X20" s="416"/>
      <c r="Y20" s="416"/>
      <c r="Z20" s="416"/>
      <c r="AA20" s="416"/>
      <c r="AB20" s="416"/>
      <c r="AC20" s="416"/>
      <c r="AD20" s="416"/>
      <c r="AE20" s="416"/>
      <c r="AF20" s="416"/>
      <c r="AG20" s="416"/>
      <c r="AH20" s="416"/>
      <c r="AI20" s="416"/>
      <c r="AJ20" s="416"/>
      <c r="AK20" s="417"/>
    </row>
    <row r="21" spans="2:37" ht="57.75" customHeight="1">
      <c r="B21" s="411"/>
      <c r="C21" s="15" t="s">
        <v>68</v>
      </c>
      <c r="D21" s="423" t="s">
        <v>115</v>
      </c>
      <c r="E21" s="424"/>
      <c r="F21" s="424"/>
      <c r="G21" s="424"/>
      <c r="H21" s="424"/>
      <c r="I21" s="424"/>
      <c r="J21" s="424"/>
      <c r="K21" s="424"/>
      <c r="L21" s="424"/>
      <c r="M21" s="424"/>
      <c r="N21" s="424"/>
      <c r="O21" s="424"/>
      <c r="P21" s="424"/>
      <c r="Q21" s="424"/>
      <c r="R21" s="424"/>
      <c r="S21" s="424"/>
      <c r="T21" s="425"/>
      <c r="U21" s="421" t="s">
        <v>95</v>
      </c>
      <c r="V21" s="421"/>
      <c r="W21" s="421"/>
      <c r="X21" s="421"/>
      <c r="Y21" s="421"/>
      <c r="Z21" s="421"/>
      <c r="AA21" s="421"/>
      <c r="AB21" s="421"/>
      <c r="AC21" s="421"/>
      <c r="AD21" s="421"/>
      <c r="AE21" s="421"/>
      <c r="AF21" s="421"/>
      <c r="AG21" s="421"/>
      <c r="AH21" s="421"/>
      <c r="AI21" s="421"/>
      <c r="AJ21" s="421"/>
      <c r="AK21" s="422"/>
    </row>
    <row r="22" spans="2:37" ht="57.75" customHeight="1">
      <c r="B22" s="411"/>
      <c r="C22" s="15" t="s">
        <v>69</v>
      </c>
      <c r="D22" s="423" t="s">
        <v>116</v>
      </c>
      <c r="E22" s="424"/>
      <c r="F22" s="424"/>
      <c r="G22" s="424"/>
      <c r="H22" s="424"/>
      <c r="I22" s="424"/>
      <c r="J22" s="424"/>
      <c r="K22" s="424"/>
      <c r="L22" s="424"/>
      <c r="M22" s="424"/>
      <c r="N22" s="424"/>
      <c r="O22" s="424"/>
      <c r="P22" s="424"/>
      <c r="Q22" s="424"/>
      <c r="R22" s="424"/>
      <c r="S22" s="424"/>
      <c r="T22" s="425"/>
      <c r="U22" s="421" t="s">
        <v>77</v>
      </c>
      <c r="V22" s="421"/>
      <c r="W22" s="421"/>
      <c r="X22" s="421"/>
      <c r="Y22" s="421"/>
      <c r="Z22" s="421"/>
      <c r="AA22" s="421"/>
      <c r="AB22" s="421"/>
      <c r="AC22" s="421"/>
      <c r="AD22" s="421"/>
      <c r="AE22" s="421"/>
      <c r="AF22" s="421"/>
      <c r="AG22" s="421"/>
      <c r="AH22" s="421"/>
      <c r="AI22" s="421"/>
      <c r="AJ22" s="421"/>
      <c r="AK22" s="422"/>
    </row>
    <row r="23" spans="2:37" ht="57.75" customHeight="1">
      <c r="B23" s="411"/>
      <c r="C23" s="17" t="s">
        <v>70</v>
      </c>
      <c r="D23" s="423" t="s">
        <v>117</v>
      </c>
      <c r="E23" s="424"/>
      <c r="F23" s="424"/>
      <c r="G23" s="424"/>
      <c r="H23" s="424"/>
      <c r="I23" s="424"/>
      <c r="J23" s="424"/>
      <c r="K23" s="424"/>
      <c r="L23" s="424"/>
      <c r="M23" s="424"/>
      <c r="N23" s="424"/>
      <c r="O23" s="424"/>
      <c r="P23" s="424"/>
      <c r="Q23" s="424"/>
      <c r="R23" s="424"/>
      <c r="S23" s="424"/>
      <c r="T23" s="425"/>
      <c r="U23" s="421" t="s">
        <v>94</v>
      </c>
      <c r="V23" s="421"/>
      <c r="W23" s="421"/>
      <c r="X23" s="421"/>
      <c r="Y23" s="421"/>
      <c r="Z23" s="421"/>
      <c r="AA23" s="421"/>
      <c r="AB23" s="421"/>
      <c r="AC23" s="421"/>
      <c r="AD23" s="421"/>
      <c r="AE23" s="421"/>
      <c r="AF23" s="421"/>
      <c r="AG23" s="421"/>
      <c r="AH23" s="421"/>
      <c r="AI23" s="421"/>
      <c r="AJ23" s="421"/>
      <c r="AK23" s="422"/>
    </row>
    <row r="24" spans="2:37" ht="57.75" customHeight="1" thickBot="1">
      <c r="B24" s="412"/>
      <c r="C24" s="16" t="s">
        <v>71</v>
      </c>
      <c r="D24" s="426" t="s">
        <v>118</v>
      </c>
      <c r="E24" s="427"/>
      <c r="F24" s="427"/>
      <c r="G24" s="427"/>
      <c r="H24" s="427"/>
      <c r="I24" s="427"/>
      <c r="J24" s="427"/>
      <c r="K24" s="427"/>
      <c r="L24" s="427"/>
      <c r="M24" s="427"/>
      <c r="N24" s="427"/>
      <c r="O24" s="427"/>
      <c r="P24" s="427"/>
      <c r="Q24" s="427"/>
      <c r="R24" s="427"/>
      <c r="S24" s="427"/>
      <c r="T24" s="428"/>
      <c r="U24" s="429" t="s">
        <v>93</v>
      </c>
      <c r="V24" s="429"/>
      <c r="W24" s="429"/>
      <c r="X24" s="429"/>
      <c r="Y24" s="429"/>
      <c r="Z24" s="429"/>
      <c r="AA24" s="429"/>
      <c r="AB24" s="429"/>
      <c r="AC24" s="429"/>
      <c r="AD24" s="429"/>
      <c r="AE24" s="429"/>
      <c r="AF24" s="429"/>
      <c r="AG24" s="429"/>
      <c r="AH24" s="429"/>
      <c r="AI24" s="429"/>
      <c r="AJ24" s="429"/>
      <c r="AK24" s="430"/>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FCCEF-A5C0-4228-931D-4F2FCE75125B}">
  <sheetPr>
    <tabColor rgb="FF0070C0"/>
    <pageSetUpPr fitToPage="1"/>
  </sheetPr>
  <dimension ref="A1:BR31"/>
  <sheetViews>
    <sheetView showGridLines="0" view="pageBreakPreview" topLeftCell="A10" zoomScale="115" zoomScaleNormal="100" zoomScaleSheetLayoutView="115" workbookViewId="0">
      <selection activeCell="F32" sqref="F32"/>
    </sheetView>
  </sheetViews>
  <sheetFormatPr defaultColWidth="8.8984375" defaultRowHeight="18"/>
  <cols>
    <col min="1" max="14" width="2.69921875" style="130" customWidth="1"/>
    <col min="15" max="15" width="4.8984375" style="130" customWidth="1"/>
    <col min="16" max="36" width="2.69921875" style="130" customWidth="1"/>
    <col min="37" max="16384" width="8.8984375" style="130"/>
  </cols>
  <sheetData>
    <row r="1" spans="1:39" s="82" customFormat="1">
      <c r="A1" s="80" t="s">
        <v>182</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row>
    <row r="2" spans="1:39" s="82" customFormat="1" ht="16.2" customHeight="1">
      <c r="A2" s="440" t="s">
        <v>342</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row>
    <row r="3" spans="1:39" s="82" customFormat="1">
      <c r="A3" s="441"/>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row>
    <row r="4" spans="1:39">
      <c r="AM4" s="131"/>
    </row>
    <row r="5" spans="1:39" s="82" customFormat="1" ht="18.600000000000001" thickBot="1">
      <c r="A5" s="83" t="s">
        <v>183</v>
      </c>
    </row>
    <row r="6" spans="1:39" ht="19.5" customHeight="1" thickBot="1">
      <c r="C6" s="442" t="s">
        <v>184</v>
      </c>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4"/>
    </row>
    <row r="7" spans="1:39" ht="19.8">
      <c r="C7" s="132"/>
      <c r="D7" s="445" t="s">
        <v>185</v>
      </c>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6"/>
    </row>
    <row r="8" spans="1:39" ht="19.8">
      <c r="C8" s="133"/>
      <c r="D8" s="447" t="s">
        <v>186</v>
      </c>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8"/>
    </row>
    <row r="9" spans="1:39" ht="19.8">
      <c r="C9" s="132"/>
      <c r="D9" s="447" t="s">
        <v>187</v>
      </c>
      <c r="E9" s="447"/>
      <c r="F9" s="447"/>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447"/>
      <c r="AI9" s="448"/>
    </row>
    <row r="10" spans="1:39" ht="19.8">
      <c r="C10" s="133"/>
      <c r="D10" s="447" t="s">
        <v>343</v>
      </c>
      <c r="E10" s="447"/>
      <c r="F10" s="447"/>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8"/>
    </row>
    <row r="11" spans="1:39" ht="19.8">
      <c r="C11" s="132"/>
      <c r="D11" s="447" t="s">
        <v>344</v>
      </c>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8"/>
    </row>
    <row r="12" spans="1:39" ht="18.75" customHeight="1">
      <c r="C12" s="132"/>
      <c r="D12" s="449" t="s">
        <v>345</v>
      </c>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50"/>
    </row>
    <row r="13" spans="1:39" ht="62.25" customHeight="1" thickBot="1">
      <c r="C13" s="134"/>
      <c r="D13" s="451" t="s">
        <v>188</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2"/>
    </row>
    <row r="14" spans="1:39" ht="18.75" customHeight="1">
      <c r="C14" s="135"/>
      <c r="D14" s="453" t="s">
        <v>189</v>
      </c>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row>
    <row r="15" spans="1:39" ht="18.75" customHeight="1">
      <c r="C15" s="135"/>
      <c r="D15" s="454" t="s">
        <v>190</v>
      </c>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row>
    <row r="16" spans="1:39" ht="6.75" customHeight="1">
      <c r="C16" s="136"/>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c r="AI16" s="454"/>
    </row>
    <row r="17" spans="1:70" ht="18.75" customHeight="1" thickBot="1">
      <c r="A17" s="137" t="s">
        <v>191</v>
      </c>
      <c r="C17" s="136"/>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row>
    <row r="18" spans="1:70" ht="18.75" customHeight="1">
      <c r="B18" s="431"/>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3"/>
    </row>
    <row r="19" spans="1:70" ht="18.75" customHeight="1">
      <c r="B19" s="434"/>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6"/>
    </row>
    <row r="20" spans="1:70" ht="18.75" customHeight="1">
      <c r="B20" s="434"/>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6"/>
    </row>
    <row r="21" spans="1:70" ht="18.75" customHeight="1" thickBot="1">
      <c r="B21" s="437"/>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9"/>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row>
    <row r="22" spans="1:70" ht="18.75" customHeight="1">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row>
    <row r="23" spans="1:70" ht="18.75" customHeight="1">
      <c r="A23" s="139"/>
      <c r="B23" s="139"/>
      <c r="C23" s="140" t="s">
        <v>192</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row>
    <row r="24" spans="1:70" ht="18.75" customHeight="1">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row>
    <row r="25" spans="1:70" ht="31.5" customHeight="1">
      <c r="A25" s="456" t="s">
        <v>193</v>
      </c>
      <c r="B25" s="456"/>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row>
    <row r="26" spans="1:70" ht="18.75" hidden="1" customHeight="1">
      <c r="A26" s="456"/>
      <c r="B26" s="456"/>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row>
    <row r="27" spans="1:70" ht="18.75" customHeight="1">
      <c r="A27" s="141"/>
      <c r="B27" s="142"/>
      <c r="C27" s="457">
        <f>基本データ入力!E32</f>
        <v>0</v>
      </c>
      <c r="D27" s="457"/>
      <c r="E27" s="457"/>
      <c r="F27" s="457"/>
      <c r="G27" s="457"/>
      <c r="H27" s="457"/>
      <c r="I27" s="457"/>
      <c r="J27" s="457"/>
      <c r="K27" s="457"/>
      <c r="L27" s="143"/>
      <c r="M27" s="458" t="s">
        <v>194</v>
      </c>
      <c r="N27" s="458"/>
      <c r="O27" s="458"/>
      <c r="P27" s="459">
        <f>基本データ入力!E24</f>
        <v>0</v>
      </c>
      <c r="Q27" s="459"/>
      <c r="R27" s="459"/>
      <c r="S27" s="459"/>
      <c r="T27" s="459"/>
      <c r="U27" s="459"/>
      <c r="V27" s="459"/>
      <c r="W27" s="459"/>
      <c r="X27" s="459"/>
      <c r="Y27" s="459"/>
      <c r="Z27" s="459"/>
      <c r="AA27" s="459"/>
      <c r="AB27" s="459"/>
      <c r="AC27" s="459"/>
      <c r="AD27" s="459"/>
      <c r="AE27" s="459"/>
      <c r="AF27" s="459"/>
      <c r="AG27" s="459"/>
      <c r="AH27" s="459"/>
      <c r="AI27" s="459"/>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row>
    <row r="28" spans="1:70" ht="18.75" customHeight="1">
      <c r="A28" s="144"/>
      <c r="B28" s="142"/>
      <c r="C28" s="142"/>
      <c r="D28" s="142"/>
      <c r="E28" s="142"/>
      <c r="F28" s="142"/>
      <c r="G28" s="142"/>
      <c r="H28" s="142"/>
      <c r="I28" s="142"/>
      <c r="J28" s="142"/>
      <c r="K28" s="142"/>
      <c r="L28" s="142"/>
      <c r="M28" s="460" t="s">
        <v>195</v>
      </c>
      <c r="N28" s="460"/>
      <c r="O28" s="460"/>
      <c r="P28" s="142" t="s">
        <v>346</v>
      </c>
      <c r="Q28" s="142"/>
      <c r="R28" s="145"/>
      <c r="S28" s="145"/>
      <c r="T28" s="461">
        <f>基本データ入力!E28</f>
        <v>0</v>
      </c>
      <c r="U28" s="461"/>
      <c r="V28" s="461"/>
      <c r="W28" s="461"/>
      <c r="X28" s="461"/>
      <c r="Y28" s="461"/>
      <c r="Z28" s="461"/>
      <c r="AA28" s="461"/>
      <c r="AB28" s="461"/>
      <c r="AC28" s="461"/>
      <c r="AD28" s="461"/>
      <c r="AE28" s="461"/>
      <c r="AF28" s="461"/>
      <c r="AG28" s="461"/>
      <c r="AH28" s="461"/>
      <c r="AI28" s="461"/>
    </row>
    <row r="29" spans="1:70">
      <c r="A29" s="146"/>
      <c r="B29" s="147"/>
      <c r="C29" s="147"/>
      <c r="D29" s="147"/>
      <c r="E29" s="147"/>
      <c r="F29" s="147"/>
      <c r="G29" s="147"/>
      <c r="H29" s="147"/>
      <c r="I29" s="147"/>
      <c r="J29" s="147"/>
      <c r="K29" s="147"/>
      <c r="L29" s="147"/>
      <c r="M29" s="147"/>
      <c r="N29" s="147"/>
      <c r="O29" s="146"/>
      <c r="P29" s="147"/>
      <c r="Q29" s="148"/>
      <c r="R29" s="148"/>
      <c r="S29" s="148"/>
      <c r="T29" s="148"/>
      <c r="U29" s="148"/>
      <c r="V29" s="149"/>
      <c r="W29" s="149"/>
      <c r="X29" s="149"/>
      <c r="Y29" s="149"/>
      <c r="Z29" s="149"/>
      <c r="AA29" s="149"/>
      <c r="AB29" s="149"/>
      <c r="AC29" s="149"/>
      <c r="AD29" s="149"/>
      <c r="AE29" s="149"/>
      <c r="AF29" s="149"/>
      <c r="AG29" s="149"/>
      <c r="AH29" s="150"/>
      <c r="AI29" s="146"/>
    </row>
    <row r="30" spans="1:70">
      <c r="B30" s="151"/>
      <c r="C30" s="152"/>
      <c r="D30" s="153"/>
      <c r="E30" s="153"/>
      <c r="F30" s="153"/>
      <c r="G30" s="153"/>
      <c r="H30" s="153"/>
      <c r="I30" s="153"/>
      <c r="J30" s="153"/>
      <c r="K30" s="153"/>
      <c r="L30" s="153"/>
      <c r="M30" s="153"/>
      <c r="N30" s="153"/>
      <c r="O30" s="153"/>
      <c r="P30" s="153"/>
      <c r="Q30" s="153"/>
      <c r="R30" s="153"/>
      <c r="S30" s="153"/>
      <c r="T30" s="153"/>
      <c r="U30" s="153"/>
      <c r="V30" s="153"/>
      <c r="W30" s="153"/>
      <c r="X30" s="153"/>
      <c r="Y30" s="153"/>
      <c r="Z30" s="154"/>
      <c r="AA30" s="154"/>
      <c r="AB30" s="154"/>
      <c r="AC30" s="154"/>
      <c r="AD30" s="154"/>
      <c r="AE30" s="154"/>
      <c r="AF30" s="154"/>
      <c r="AG30" s="154"/>
      <c r="AH30" s="154"/>
      <c r="AI30" s="153"/>
      <c r="AJ30" s="153"/>
    </row>
    <row r="31" spans="1:70">
      <c r="B31" s="155"/>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row>
  </sheetData>
  <mergeCells count="19">
    <mergeCell ref="C31:AJ31"/>
    <mergeCell ref="A25:AI26"/>
    <mergeCell ref="C27:K27"/>
    <mergeCell ref="M27:O27"/>
    <mergeCell ref="P27:AI27"/>
    <mergeCell ref="M28:O28"/>
    <mergeCell ref="T28:AI28"/>
    <mergeCell ref="B18:AI21"/>
    <mergeCell ref="A2:AJ3"/>
    <mergeCell ref="C6:AI6"/>
    <mergeCell ref="D7:AI7"/>
    <mergeCell ref="D8:AI8"/>
    <mergeCell ref="D9:AI9"/>
    <mergeCell ref="D10:AI10"/>
    <mergeCell ref="D11:AI11"/>
    <mergeCell ref="D12:AI12"/>
    <mergeCell ref="D13:AI13"/>
    <mergeCell ref="D14:AI14"/>
    <mergeCell ref="D15:AI16"/>
  </mergeCells>
  <phoneticPr fontId="1"/>
  <dataValidations count="1">
    <dataValidation imeMode="hiragana" allowBlank="1" showInputMessage="1" showErrorMessage="1" sqref="V29 R28" xr:uid="{C8E26BAC-C0D2-4906-BDA6-C31AA56C5683}"/>
  </dataValidations>
  <printOptions horizontalCentered="1"/>
  <pageMargins left="0.59055118110236227" right="0.59055118110236227" top="0.59055118110236227" bottom="0.59055118110236227"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213360</xdr:colOff>
                    <xdr:row>5</xdr:row>
                    <xdr:rowOff>220980</xdr:rowOff>
                  </from>
                  <to>
                    <xdr:col>4</xdr:col>
                    <xdr:colOff>7620</xdr:colOff>
                    <xdr:row>7</xdr:row>
                    <xdr:rowOff>45720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xdr:col>
                    <xdr:colOff>0</xdr:colOff>
                    <xdr:row>7</xdr:row>
                    <xdr:rowOff>220980</xdr:rowOff>
                  </from>
                  <to>
                    <xdr:col>4</xdr:col>
                    <xdr:colOff>7620</xdr:colOff>
                    <xdr:row>9</xdr:row>
                    <xdr:rowOff>45720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1</xdr:col>
                    <xdr:colOff>198120</xdr:colOff>
                    <xdr:row>6</xdr:row>
                    <xdr:rowOff>213360</xdr:rowOff>
                  </from>
                  <to>
                    <xdr:col>4</xdr:col>
                    <xdr:colOff>0</xdr:colOff>
                    <xdr:row>8</xdr:row>
                    <xdr:rowOff>38100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xdr:col>
                    <xdr:colOff>0</xdr:colOff>
                    <xdr:row>9</xdr:row>
                    <xdr:rowOff>220980</xdr:rowOff>
                  </from>
                  <to>
                    <xdr:col>4</xdr:col>
                    <xdr:colOff>7620</xdr:colOff>
                    <xdr:row>11</xdr:row>
                    <xdr:rowOff>45720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xdr:col>
                    <xdr:colOff>0</xdr:colOff>
                    <xdr:row>8</xdr:row>
                    <xdr:rowOff>213360</xdr:rowOff>
                  </from>
                  <to>
                    <xdr:col>4</xdr:col>
                    <xdr:colOff>7620</xdr:colOff>
                    <xdr:row>10</xdr:row>
                    <xdr:rowOff>38100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7620</xdr:colOff>
                    <xdr:row>11</xdr:row>
                    <xdr:rowOff>198120</xdr:rowOff>
                  </from>
                  <to>
                    <xdr:col>4</xdr:col>
                    <xdr:colOff>22860</xdr:colOff>
                    <xdr:row>12</xdr:row>
                    <xdr:rowOff>289560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2</xdr:col>
                    <xdr:colOff>0</xdr:colOff>
                    <xdr:row>10</xdr:row>
                    <xdr:rowOff>220980</xdr:rowOff>
                  </from>
                  <to>
                    <xdr:col>4</xdr:col>
                    <xdr:colOff>7620</xdr:colOff>
                    <xdr:row>12</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5E18-C3B7-41FF-A6E7-34DAB288B8EA}">
  <sheetPr>
    <tabColor rgb="FFFF0000"/>
    <pageSetUpPr fitToPage="1"/>
  </sheetPr>
  <dimension ref="A1:G34"/>
  <sheetViews>
    <sheetView view="pageBreakPreview" topLeftCell="A6" zoomScaleNormal="100" zoomScaleSheetLayoutView="100" workbookViewId="0">
      <selection activeCell="F32" sqref="F32"/>
    </sheetView>
  </sheetViews>
  <sheetFormatPr defaultColWidth="8.8984375" defaultRowHeight="18"/>
  <cols>
    <col min="1" max="1" width="2.3984375" style="156" customWidth="1"/>
    <col min="2" max="2" width="22.59765625" style="156" customWidth="1"/>
    <col min="3" max="3" width="18.09765625" style="156" customWidth="1"/>
    <col min="4" max="4" width="63" style="156" customWidth="1"/>
    <col min="5" max="6" width="8.8984375" style="156"/>
    <col min="7" max="7" width="20.8984375" style="156" customWidth="1"/>
    <col min="8" max="8" width="8.8984375" style="156"/>
    <col min="9" max="9" width="9.69921875" style="156" customWidth="1"/>
    <col min="10" max="16384" width="8.8984375" style="156"/>
  </cols>
  <sheetData>
    <row r="1" spans="1:7" ht="9.6" customHeight="1"/>
    <row r="2" spans="1:7" ht="30" customHeight="1">
      <c r="A2" s="157" t="s">
        <v>347</v>
      </c>
    </row>
    <row r="3" spans="1:7">
      <c r="B3" s="156" t="s">
        <v>196</v>
      </c>
    </row>
    <row r="4" spans="1:7">
      <c r="B4" s="156" t="s">
        <v>197</v>
      </c>
    </row>
    <row r="5" spans="1:7">
      <c r="B5" s="156" t="s">
        <v>198</v>
      </c>
    </row>
    <row r="6" spans="1:7" ht="28.2" customHeight="1">
      <c r="B6" s="158" t="s">
        <v>199</v>
      </c>
    </row>
    <row r="7" spans="1:7">
      <c r="B7" s="462"/>
      <c r="C7" s="462" t="s">
        <v>200</v>
      </c>
      <c r="D7" s="462" t="s">
        <v>201</v>
      </c>
      <c r="E7" s="462" t="s">
        <v>202</v>
      </c>
      <c r="F7" s="462"/>
      <c r="G7" s="463" t="s">
        <v>203</v>
      </c>
    </row>
    <row r="8" spans="1:7">
      <c r="B8" s="462"/>
      <c r="C8" s="462"/>
      <c r="D8" s="462"/>
      <c r="E8" s="159" t="s">
        <v>56</v>
      </c>
      <c r="F8" s="160" t="s">
        <v>55</v>
      </c>
      <c r="G8" s="462"/>
    </row>
    <row r="9" spans="1:7">
      <c r="B9" s="464" t="s">
        <v>204</v>
      </c>
      <c r="C9" s="162">
        <v>45108</v>
      </c>
      <c r="D9" s="163" t="s">
        <v>205</v>
      </c>
      <c r="E9" s="164"/>
      <c r="F9" s="165"/>
      <c r="G9" s="163"/>
    </row>
    <row r="10" spans="1:7">
      <c r="B10" s="464"/>
      <c r="C10" s="166">
        <v>45108</v>
      </c>
      <c r="D10" s="167" t="s">
        <v>206</v>
      </c>
      <c r="E10" s="168"/>
      <c r="F10" s="169">
        <v>1</v>
      </c>
      <c r="G10" s="167"/>
    </row>
    <row r="11" spans="1:7" ht="37.950000000000003" customHeight="1">
      <c r="B11" s="464" t="s">
        <v>207</v>
      </c>
      <c r="C11" s="162">
        <v>45109</v>
      </c>
      <c r="D11" s="170" t="s">
        <v>208</v>
      </c>
      <c r="E11" s="164">
        <v>1</v>
      </c>
      <c r="F11" s="165"/>
      <c r="G11" s="163"/>
    </row>
    <row r="12" spans="1:7">
      <c r="B12" s="464"/>
      <c r="C12" s="166">
        <v>45109</v>
      </c>
      <c r="D12" s="167" t="s">
        <v>209</v>
      </c>
      <c r="E12" s="168"/>
      <c r="F12" s="169"/>
      <c r="G12" s="171" t="s">
        <v>210</v>
      </c>
    </row>
    <row r="13" spans="1:7">
      <c r="B13" s="464"/>
      <c r="C13" s="166">
        <v>45110</v>
      </c>
      <c r="D13" s="167" t="s">
        <v>211</v>
      </c>
      <c r="E13" s="168">
        <v>6</v>
      </c>
      <c r="F13" s="169"/>
      <c r="G13" s="167"/>
    </row>
    <row r="14" spans="1:7">
      <c r="B14" s="464"/>
      <c r="C14" s="166">
        <v>45111</v>
      </c>
      <c r="D14" s="167" t="s">
        <v>212</v>
      </c>
      <c r="E14" s="168"/>
      <c r="F14" s="169">
        <v>2</v>
      </c>
      <c r="G14" s="167"/>
    </row>
    <row r="15" spans="1:7">
      <c r="B15" s="464"/>
      <c r="C15" s="172" t="s">
        <v>213</v>
      </c>
      <c r="D15" s="167" t="s">
        <v>214</v>
      </c>
      <c r="E15" s="168"/>
      <c r="F15" s="169"/>
      <c r="G15" s="167"/>
    </row>
    <row r="16" spans="1:7">
      <c r="B16" s="464"/>
      <c r="C16" s="173" t="s">
        <v>215</v>
      </c>
      <c r="D16" s="167" t="s">
        <v>216</v>
      </c>
      <c r="E16" s="168"/>
      <c r="F16" s="169"/>
      <c r="G16" s="167"/>
    </row>
    <row r="17" spans="2:7" ht="49.95" customHeight="1">
      <c r="B17" s="161" t="s">
        <v>217</v>
      </c>
      <c r="C17" s="174">
        <v>45120</v>
      </c>
      <c r="D17" s="175" t="s">
        <v>218</v>
      </c>
      <c r="E17" s="176"/>
      <c r="F17" s="177"/>
      <c r="G17" s="161" t="s">
        <v>219</v>
      </c>
    </row>
    <row r="18" spans="2:7">
      <c r="D18" s="178" t="s">
        <v>220</v>
      </c>
      <c r="E18" s="176">
        <f>SUM(E7:E17)</f>
        <v>7</v>
      </c>
      <c r="F18" s="177">
        <f>SUM(F7:F17)</f>
        <v>3</v>
      </c>
    </row>
    <row r="19" spans="2:7" s="179" customFormat="1">
      <c r="D19" s="180"/>
      <c r="E19" s="181"/>
      <c r="F19" s="181"/>
    </row>
    <row r="20" spans="2:7" s="179" customFormat="1">
      <c r="D20" s="180"/>
    </row>
    <row r="21" spans="2:7">
      <c r="B21" s="462"/>
      <c r="C21" s="462" t="s">
        <v>200</v>
      </c>
      <c r="D21" s="462" t="s">
        <v>201</v>
      </c>
      <c r="E21" s="462" t="s">
        <v>202</v>
      </c>
      <c r="F21" s="462"/>
      <c r="G21" s="463" t="s">
        <v>203</v>
      </c>
    </row>
    <row r="22" spans="2:7">
      <c r="B22" s="462"/>
      <c r="C22" s="462"/>
      <c r="D22" s="462"/>
      <c r="E22" s="159" t="s">
        <v>56</v>
      </c>
      <c r="F22" s="160" t="s">
        <v>55</v>
      </c>
      <c r="G22" s="462"/>
    </row>
    <row r="23" spans="2:7">
      <c r="B23" s="464" t="s">
        <v>204</v>
      </c>
      <c r="C23" s="182"/>
      <c r="D23" s="182"/>
      <c r="E23" s="183"/>
      <c r="F23" s="184"/>
      <c r="G23" s="182"/>
    </row>
    <row r="24" spans="2:7">
      <c r="B24" s="464"/>
      <c r="C24" s="185"/>
      <c r="D24" s="185"/>
      <c r="E24" s="186"/>
      <c r="F24" s="187"/>
      <c r="G24" s="185"/>
    </row>
    <row r="25" spans="2:7">
      <c r="B25" s="464"/>
      <c r="C25" s="188"/>
      <c r="D25" s="188"/>
      <c r="E25" s="189"/>
      <c r="F25" s="190"/>
      <c r="G25" s="188"/>
    </row>
    <row r="26" spans="2:7">
      <c r="B26" s="464" t="s">
        <v>207</v>
      </c>
      <c r="C26" s="182"/>
      <c r="D26" s="182"/>
      <c r="E26" s="183"/>
      <c r="F26" s="184"/>
      <c r="G26" s="182"/>
    </row>
    <row r="27" spans="2:7">
      <c r="B27" s="464"/>
      <c r="C27" s="185"/>
      <c r="D27" s="185"/>
      <c r="E27" s="186"/>
      <c r="F27" s="187"/>
      <c r="G27" s="185"/>
    </row>
    <row r="28" spans="2:7">
      <c r="B28" s="464"/>
      <c r="C28" s="185"/>
      <c r="D28" s="185"/>
      <c r="E28" s="186"/>
      <c r="F28" s="187"/>
      <c r="G28" s="185"/>
    </row>
    <row r="29" spans="2:7">
      <c r="B29" s="464"/>
      <c r="C29" s="185"/>
      <c r="D29" s="185"/>
      <c r="E29" s="186"/>
      <c r="F29" s="187"/>
      <c r="G29" s="185"/>
    </row>
    <row r="30" spans="2:7">
      <c r="B30" s="464"/>
      <c r="C30" s="185"/>
      <c r="D30" s="185"/>
      <c r="E30" s="186"/>
      <c r="F30" s="187"/>
      <c r="G30" s="185"/>
    </row>
    <row r="31" spans="2:7">
      <c r="B31" s="464"/>
      <c r="C31" s="185"/>
      <c r="D31" s="185"/>
      <c r="E31" s="186"/>
      <c r="F31" s="187"/>
      <c r="G31" s="185"/>
    </row>
    <row r="32" spans="2:7">
      <c r="B32" s="464"/>
      <c r="C32" s="188"/>
      <c r="D32" s="188"/>
      <c r="E32" s="189"/>
      <c r="F32" s="190"/>
      <c r="G32" s="188"/>
    </row>
    <row r="33" spans="2:7">
      <c r="B33" s="161" t="s">
        <v>217</v>
      </c>
      <c r="C33" s="191"/>
      <c r="D33" s="191"/>
      <c r="E33" s="192"/>
      <c r="F33" s="193"/>
      <c r="G33" s="191"/>
    </row>
    <row r="34" spans="2:7">
      <c r="D34" s="178" t="s">
        <v>220</v>
      </c>
      <c r="E34" s="176">
        <f>SUM(E23:E33)</f>
        <v>0</v>
      </c>
      <c r="F34" s="177">
        <f>SUM(F23:F33)</f>
        <v>0</v>
      </c>
    </row>
  </sheetData>
  <mergeCells count="14">
    <mergeCell ref="B23:B25"/>
    <mergeCell ref="B26:B32"/>
    <mergeCell ref="B11:B16"/>
    <mergeCell ref="B21:B22"/>
    <mergeCell ref="C21:C22"/>
    <mergeCell ref="D21:D22"/>
    <mergeCell ref="E21:F21"/>
    <mergeCell ref="G21:G22"/>
    <mergeCell ref="B7:B8"/>
    <mergeCell ref="C7:C8"/>
    <mergeCell ref="D7:D8"/>
    <mergeCell ref="E7:F7"/>
    <mergeCell ref="G7:G8"/>
    <mergeCell ref="B9:B10"/>
  </mergeCells>
  <phoneticPr fontId="1"/>
  <printOptions horizontalCentered="1"/>
  <pageMargins left="0.59055118110236227" right="0.59055118110236227" top="0.59055118110236227" bottom="0.59055118110236227"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4C5D-7190-43C4-B5C8-1EC74BF87F4C}">
  <sheetPr>
    <tabColor rgb="FF0070C0"/>
    <pageSetUpPr fitToPage="1"/>
  </sheetPr>
  <dimension ref="A2:L73"/>
  <sheetViews>
    <sheetView view="pageBreakPreview" topLeftCell="A14" zoomScaleNormal="100" zoomScaleSheetLayoutView="100" workbookViewId="0">
      <selection activeCell="F32" sqref="F32"/>
    </sheetView>
  </sheetViews>
  <sheetFormatPr defaultColWidth="8.8984375" defaultRowHeight="18"/>
  <cols>
    <col min="1" max="3" width="9.59765625" style="156" customWidth="1"/>
    <col min="4" max="4" width="17.5" style="156" customWidth="1"/>
    <col min="5" max="5" width="48.3984375" style="156" customWidth="1"/>
    <col min="6" max="6" width="8.8984375" style="194"/>
    <col min="7" max="7" width="8.5" style="194" customWidth="1"/>
    <col min="8" max="8" width="8.8984375" style="194"/>
    <col min="9" max="9" width="17.3984375" style="194" customWidth="1"/>
    <col min="10" max="10" width="8.8984375" style="156"/>
    <col min="11" max="11" width="22.09765625" style="156" customWidth="1"/>
    <col min="12" max="12" width="12.3984375" style="156" customWidth="1"/>
    <col min="13" max="16384" width="8.8984375" style="156"/>
  </cols>
  <sheetData>
    <row r="2" spans="1:12" ht="41.4" customHeight="1">
      <c r="A2" s="157" t="s">
        <v>348</v>
      </c>
    </row>
    <row r="3" spans="1:12" ht="30" customHeight="1">
      <c r="C3" s="195"/>
      <c r="E3" s="196" t="s">
        <v>194</v>
      </c>
      <c r="F3" s="465">
        <f>基本データ入力!E24</f>
        <v>0</v>
      </c>
      <c r="G3" s="466"/>
      <c r="H3" s="466"/>
      <c r="I3" s="467"/>
    </row>
    <row r="4" spans="1:12" ht="224.25" customHeight="1">
      <c r="A4" s="468" t="s">
        <v>221</v>
      </c>
      <c r="B4" s="469"/>
      <c r="C4" s="469"/>
      <c r="D4" s="469"/>
      <c r="E4" s="469"/>
      <c r="F4" s="469"/>
      <c r="G4" s="469"/>
      <c r="H4" s="469"/>
      <c r="I4" s="469"/>
    </row>
    <row r="5" spans="1:12" s="198" customFormat="1">
      <c r="A5" s="156"/>
      <c r="B5" s="156"/>
      <c r="C5" s="156"/>
      <c r="D5" s="156"/>
      <c r="E5" s="156"/>
      <c r="F5" s="194"/>
      <c r="G5" s="194"/>
      <c r="H5" s="194"/>
      <c r="I5" s="197"/>
    </row>
    <row r="6" spans="1:12" s="198" customFormat="1" ht="35.4" customHeight="1">
      <c r="A6" s="161" t="s">
        <v>222</v>
      </c>
      <c r="B6" s="199" t="s">
        <v>223</v>
      </c>
      <c r="C6" s="199" t="s">
        <v>224</v>
      </c>
      <c r="D6" s="161" t="s">
        <v>225</v>
      </c>
      <c r="E6" s="161" t="s">
        <v>226</v>
      </c>
      <c r="F6" s="200" t="s">
        <v>227</v>
      </c>
      <c r="G6" s="200" t="s">
        <v>228</v>
      </c>
      <c r="H6" s="200" t="s">
        <v>229</v>
      </c>
      <c r="I6" s="200" t="s">
        <v>230</v>
      </c>
    </row>
    <row r="7" spans="1:12" s="198" customFormat="1">
      <c r="A7" s="161" t="s">
        <v>231</v>
      </c>
      <c r="B7" s="201">
        <v>45052</v>
      </c>
      <c r="C7" s="202">
        <v>45053</v>
      </c>
      <c r="D7" s="203" t="s">
        <v>232</v>
      </c>
      <c r="E7" s="204" t="s">
        <v>233</v>
      </c>
      <c r="F7" s="205">
        <v>5</v>
      </c>
      <c r="G7" s="205" t="s">
        <v>234</v>
      </c>
      <c r="H7" s="205">
        <v>2000</v>
      </c>
      <c r="I7" s="206">
        <f t="shared" ref="I7:I60" si="0">F7*H7</f>
        <v>10000</v>
      </c>
    </row>
    <row r="8" spans="1:12">
      <c r="A8" s="161" t="s">
        <v>231</v>
      </c>
      <c r="B8" s="201">
        <v>45056</v>
      </c>
      <c r="C8" s="202">
        <v>45058</v>
      </c>
      <c r="D8" s="203" t="s">
        <v>235</v>
      </c>
      <c r="E8" s="204" t="s">
        <v>236</v>
      </c>
      <c r="F8" s="205">
        <v>50</v>
      </c>
      <c r="G8" s="205" t="s">
        <v>237</v>
      </c>
      <c r="H8" s="205">
        <v>56</v>
      </c>
      <c r="I8" s="206">
        <f t="shared" si="0"/>
        <v>2800</v>
      </c>
    </row>
    <row r="9" spans="1:12">
      <c r="A9" s="161" t="s">
        <v>231</v>
      </c>
      <c r="B9" s="201">
        <v>45051</v>
      </c>
      <c r="C9" s="202">
        <v>45052</v>
      </c>
      <c r="D9" s="203" t="s">
        <v>238</v>
      </c>
      <c r="E9" s="204" t="s">
        <v>239</v>
      </c>
      <c r="F9" s="205">
        <v>1</v>
      </c>
      <c r="G9" s="205" t="s">
        <v>240</v>
      </c>
      <c r="H9" s="205">
        <v>50000</v>
      </c>
      <c r="I9" s="206">
        <f t="shared" si="0"/>
        <v>50000</v>
      </c>
    </row>
    <row r="10" spans="1:12">
      <c r="A10" s="161" t="s">
        <v>231</v>
      </c>
      <c r="B10" s="201"/>
      <c r="C10" s="202"/>
      <c r="D10" s="203" t="s">
        <v>241</v>
      </c>
      <c r="E10" s="204" t="s">
        <v>242</v>
      </c>
      <c r="F10" s="205">
        <v>6</v>
      </c>
      <c r="G10" s="205" t="s">
        <v>243</v>
      </c>
      <c r="H10" s="205">
        <v>5000</v>
      </c>
      <c r="I10" s="206">
        <f t="shared" si="0"/>
        <v>30000</v>
      </c>
    </row>
    <row r="11" spans="1:12">
      <c r="A11" s="207">
        <v>1</v>
      </c>
      <c r="B11" s="191"/>
      <c r="C11" s="208"/>
      <c r="D11" s="209"/>
      <c r="E11" s="191"/>
      <c r="F11" s="210"/>
      <c r="G11" s="210"/>
      <c r="H11" s="210"/>
      <c r="I11" s="206">
        <f>F11*H11</f>
        <v>0</v>
      </c>
      <c r="K11" s="207" t="s">
        <v>241</v>
      </c>
      <c r="L11" s="211">
        <f>SUMIFS(I11:I60,D11:D60,K11)</f>
        <v>0</v>
      </c>
    </row>
    <row r="12" spans="1:12">
      <c r="A12" s="207">
        <v>2</v>
      </c>
      <c r="B12" s="191"/>
      <c r="C12" s="208"/>
      <c r="D12" s="209"/>
      <c r="E12" s="191"/>
      <c r="F12" s="210"/>
      <c r="G12" s="210"/>
      <c r="H12" s="210"/>
      <c r="I12" s="206">
        <f t="shared" si="0"/>
        <v>0</v>
      </c>
      <c r="K12" s="207" t="s">
        <v>238</v>
      </c>
      <c r="L12" s="211">
        <f>SUMIFS(I11:I60,D11:D60,K12)</f>
        <v>0</v>
      </c>
    </row>
    <row r="13" spans="1:12">
      <c r="A13" s="207">
        <v>3</v>
      </c>
      <c r="B13" s="191"/>
      <c r="C13" s="191"/>
      <c r="D13" s="209"/>
      <c r="E13" s="191"/>
      <c r="F13" s="210"/>
      <c r="G13" s="210"/>
      <c r="H13" s="210"/>
      <c r="I13" s="206">
        <f t="shared" si="0"/>
        <v>0</v>
      </c>
      <c r="K13" s="207" t="s">
        <v>235</v>
      </c>
      <c r="L13" s="211">
        <f>SUMIFS(I11:I60,D11:D60,K13)</f>
        <v>0</v>
      </c>
    </row>
    <row r="14" spans="1:12">
      <c r="A14" s="207">
        <v>4</v>
      </c>
      <c r="B14" s="191"/>
      <c r="C14" s="191"/>
      <c r="D14" s="209"/>
      <c r="E14" s="191"/>
      <c r="F14" s="210"/>
      <c r="G14" s="210"/>
      <c r="H14" s="210"/>
      <c r="I14" s="206">
        <f t="shared" si="0"/>
        <v>0</v>
      </c>
      <c r="K14" s="207" t="s">
        <v>232</v>
      </c>
      <c r="L14" s="211">
        <f>SUMIFS(I11:I60,D11:D60,K14)</f>
        <v>0</v>
      </c>
    </row>
    <row r="15" spans="1:12">
      <c r="A15" s="207">
        <v>5</v>
      </c>
      <c r="B15" s="191"/>
      <c r="C15" s="208"/>
      <c r="D15" s="209"/>
      <c r="E15" s="191"/>
      <c r="F15" s="210"/>
      <c r="G15" s="210"/>
      <c r="H15" s="210"/>
      <c r="I15" s="206">
        <f t="shared" si="0"/>
        <v>0</v>
      </c>
      <c r="K15" s="207" t="s">
        <v>349</v>
      </c>
      <c r="L15" s="211">
        <f>SUMIFS(I11:I60,D11:D60,K15)</f>
        <v>0</v>
      </c>
    </row>
    <row r="16" spans="1:12">
      <c r="A16" s="207">
        <v>6</v>
      </c>
      <c r="B16" s="191"/>
      <c r="C16" s="191"/>
      <c r="D16" s="209"/>
      <c r="E16" s="191"/>
      <c r="F16" s="210"/>
      <c r="G16" s="210"/>
      <c r="H16" s="210"/>
      <c r="I16" s="206">
        <f t="shared" si="0"/>
        <v>0</v>
      </c>
    </row>
    <row r="17" spans="1:9" s="198" customFormat="1">
      <c r="A17" s="207">
        <v>7</v>
      </c>
      <c r="B17" s="191"/>
      <c r="C17" s="191"/>
      <c r="D17" s="209"/>
      <c r="E17" s="191"/>
      <c r="F17" s="210"/>
      <c r="G17" s="210"/>
      <c r="H17" s="210"/>
      <c r="I17" s="206">
        <f t="shared" si="0"/>
        <v>0</v>
      </c>
    </row>
    <row r="18" spans="1:9" s="198" customFormat="1">
      <c r="A18" s="207">
        <v>8</v>
      </c>
      <c r="B18" s="212"/>
      <c r="C18" s="213"/>
      <c r="D18" s="209"/>
      <c r="E18" s="214"/>
      <c r="F18" s="215"/>
      <c r="G18" s="215"/>
      <c r="H18" s="215"/>
      <c r="I18" s="206">
        <f t="shared" si="0"/>
        <v>0</v>
      </c>
    </row>
    <row r="19" spans="1:9" s="198" customFormat="1">
      <c r="A19" s="207">
        <v>9</v>
      </c>
      <c r="B19" s="212"/>
      <c r="C19" s="208"/>
      <c r="D19" s="209"/>
      <c r="E19" s="191"/>
      <c r="F19" s="191"/>
      <c r="G19" s="191"/>
      <c r="H19" s="191"/>
      <c r="I19" s="206">
        <f t="shared" si="0"/>
        <v>0</v>
      </c>
    </row>
    <row r="20" spans="1:9" s="198" customFormat="1">
      <c r="A20" s="207">
        <v>10</v>
      </c>
      <c r="B20" s="212"/>
      <c r="C20" s="191"/>
      <c r="D20" s="209"/>
      <c r="E20" s="191"/>
      <c r="F20" s="191"/>
      <c r="G20" s="191"/>
      <c r="H20" s="191"/>
      <c r="I20" s="206">
        <f t="shared" si="0"/>
        <v>0</v>
      </c>
    </row>
    <row r="21" spans="1:9" s="198" customFormat="1">
      <c r="A21" s="207">
        <v>11</v>
      </c>
      <c r="B21" s="212"/>
      <c r="C21" s="191"/>
      <c r="D21" s="209"/>
      <c r="E21" s="191"/>
      <c r="F21" s="191"/>
      <c r="G21" s="191"/>
      <c r="H21" s="191"/>
      <c r="I21" s="206">
        <f t="shared" si="0"/>
        <v>0</v>
      </c>
    </row>
    <row r="22" spans="1:9" s="198" customFormat="1">
      <c r="A22" s="207">
        <v>12</v>
      </c>
      <c r="B22" s="212"/>
      <c r="C22" s="191"/>
      <c r="D22" s="209"/>
      <c r="E22" s="191"/>
      <c r="F22" s="191"/>
      <c r="G22" s="191"/>
      <c r="H22" s="191"/>
      <c r="I22" s="206">
        <f t="shared" si="0"/>
        <v>0</v>
      </c>
    </row>
    <row r="23" spans="1:9" s="198" customFormat="1">
      <c r="A23" s="207">
        <v>13</v>
      </c>
      <c r="B23" s="212"/>
      <c r="C23" s="191"/>
      <c r="D23" s="209"/>
      <c r="E23" s="191"/>
      <c r="F23" s="191"/>
      <c r="G23" s="191"/>
      <c r="H23" s="191"/>
      <c r="I23" s="206">
        <f t="shared" si="0"/>
        <v>0</v>
      </c>
    </row>
    <row r="24" spans="1:9">
      <c r="A24" s="207">
        <v>14</v>
      </c>
      <c r="B24" s="212"/>
      <c r="C24" s="191"/>
      <c r="D24" s="209"/>
      <c r="E24" s="191"/>
      <c r="F24" s="191"/>
      <c r="G24" s="191"/>
      <c r="H24" s="191"/>
      <c r="I24" s="206">
        <f t="shared" si="0"/>
        <v>0</v>
      </c>
    </row>
    <row r="25" spans="1:9">
      <c r="A25" s="207">
        <v>15</v>
      </c>
      <c r="B25" s="191"/>
      <c r="C25" s="208"/>
      <c r="D25" s="209"/>
      <c r="E25" s="191"/>
      <c r="F25" s="210"/>
      <c r="G25" s="210"/>
      <c r="H25" s="210"/>
      <c r="I25" s="206">
        <f t="shared" si="0"/>
        <v>0</v>
      </c>
    </row>
    <row r="26" spans="1:9">
      <c r="A26" s="207">
        <v>16</v>
      </c>
      <c r="B26" s="191"/>
      <c r="C26" s="191"/>
      <c r="D26" s="209"/>
      <c r="E26" s="191"/>
      <c r="F26" s="210"/>
      <c r="G26" s="210"/>
      <c r="H26" s="210"/>
      <c r="I26" s="206">
        <f t="shared" si="0"/>
        <v>0</v>
      </c>
    </row>
    <row r="27" spans="1:9">
      <c r="A27" s="207">
        <v>17</v>
      </c>
      <c r="B27" s="191"/>
      <c r="C27" s="191"/>
      <c r="D27" s="209"/>
      <c r="E27" s="191"/>
      <c r="F27" s="210"/>
      <c r="G27" s="210"/>
      <c r="H27" s="210"/>
      <c r="I27" s="206">
        <f t="shared" si="0"/>
        <v>0</v>
      </c>
    </row>
    <row r="28" spans="1:9">
      <c r="A28" s="207">
        <v>18</v>
      </c>
      <c r="B28" s="191"/>
      <c r="C28" s="208"/>
      <c r="D28" s="209"/>
      <c r="E28" s="191"/>
      <c r="F28" s="210"/>
      <c r="G28" s="210"/>
      <c r="H28" s="210"/>
      <c r="I28" s="206">
        <f t="shared" si="0"/>
        <v>0</v>
      </c>
    </row>
    <row r="29" spans="1:9">
      <c r="A29" s="207">
        <v>19</v>
      </c>
      <c r="B29" s="191"/>
      <c r="C29" s="208"/>
      <c r="D29" s="209"/>
      <c r="E29" s="191"/>
      <c r="F29" s="210"/>
      <c r="G29" s="210"/>
      <c r="H29" s="210"/>
      <c r="I29" s="206">
        <f t="shared" si="0"/>
        <v>0</v>
      </c>
    </row>
    <row r="30" spans="1:9">
      <c r="A30" s="207">
        <v>20</v>
      </c>
      <c r="B30" s="191"/>
      <c r="C30" s="208"/>
      <c r="D30" s="209"/>
      <c r="E30" s="191"/>
      <c r="F30" s="210"/>
      <c r="G30" s="210"/>
      <c r="H30" s="210"/>
      <c r="I30" s="206">
        <f t="shared" si="0"/>
        <v>0</v>
      </c>
    </row>
    <row r="31" spans="1:9">
      <c r="A31" s="207">
        <v>21</v>
      </c>
      <c r="B31" s="191"/>
      <c r="C31" s="208"/>
      <c r="D31" s="209"/>
      <c r="E31" s="191"/>
      <c r="F31" s="210"/>
      <c r="G31" s="210"/>
      <c r="H31" s="210"/>
      <c r="I31" s="206">
        <f t="shared" si="0"/>
        <v>0</v>
      </c>
    </row>
    <row r="32" spans="1:9">
      <c r="A32" s="207">
        <v>22</v>
      </c>
      <c r="B32" s="191"/>
      <c r="C32" s="208"/>
      <c r="D32" s="209"/>
      <c r="E32" s="191"/>
      <c r="F32" s="210"/>
      <c r="G32" s="210"/>
      <c r="H32" s="210"/>
      <c r="I32" s="206">
        <f t="shared" si="0"/>
        <v>0</v>
      </c>
    </row>
    <row r="33" spans="1:9">
      <c r="A33" s="207">
        <v>23</v>
      </c>
      <c r="B33" s="191"/>
      <c r="C33" s="208"/>
      <c r="D33" s="209"/>
      <c r="E33" s="191"/>
      <c r="F33" s="210"/>
      <c r="G33" s="210"/>
      <c r="H33" s="210"/>
      <c r="I33" s="206">
        <f t="shared" si="0"/>
        <v>0</v>
      </c>
    </row>
    <row r="34" spans="1:9">
      <c r="A34" s="207">
        <v>24</v>
      </c>
      <c r="B34" s="191"/>
      <c r="C34" s="208"/>
      <c r="D34" s="209"/>
      <c r="E34" s="191"/>
      <c r="F34" s="210"/>
      <c r="G34" s="210"/>
      <c r="H34" s="210"/>
      <c r="I34" s="206">
        <f t="shared" si="0"/>
        <v>0</v>
      </c>
    </row>
    <row r="35" spans="1:9">
      <c r="A35" s="207">
        <v>25</v>
      </c>
      <c r="B35" s="191"/>
      <c r="C35" s="208"/>
      <c r="D35" s="209"/>
      <c r="E35" s="191"/>
      <c r="F35" s="210"/>
      <c r="G35" s="210"/>
      <c r="H35" s="210"/>
      <c r="I35" s="206">
        <f t="shared" si="0"/>
        <v>0</v>
      </c>
    </row>
    <row r="36" spans="1:9">
      <c r="A36" s="207">
        <v>26</v>
      </c>
      <c r="B36" s="191"/>
      <c r="C36" s="208"/>
      <c r="D36" s="209"/>
      <c r="E36" s="191"/>
      <c r="F36" s="210"/>
      <c r="G36" s="210"/>
      <c r="H36" s="210"/>
      <c r="I36" s="206">
        <f t="shared" si="0"/>
        <v>0</v>
      </c>
    </row>
    <row r="37" spans="1:9">
      <c r="A37" s="207">
        <v>27</v>
      </c>
      <c r="B37" s="191"/>
      <c r="C37" s="208"/>
      <c r="D37" s="209"/>
      <c r="E37" s="191"/>
      <c r="F37" s="210"/>
      <c r="G37" s="210"/>
      <c r="H37" s="210"/>
      <c r="I37" s="206">
        <f t="shared" si="0"/>
        <v>0</v>
      </c>
    </row>
    <row r="38" spans="1:9">
      <c r="A38" s="207">
        <v>28</v>
      </c>
      <c r="B38" s="191"/>
      <c r="C38" s="208"/>
      <c r="D38" s="209"/>
      <c r="E38" s="191"/>
      <c r="F38" s="210"/>
      <c r="G38" s="210"/>
      <c r="H38" s="210"/>
      <c r="I38" s="206">
        <f t="shared" si="0"/>
        <v>0</v>
      </c>
    </row>
    <row r="39" spans="1:9">
      <c r="A39" s="207">
        <v>29</v>
      </c>
      <c r="B39" s="191"/>
      <c r="C39" s="208"/>
      <c r="D39" s="209"/>
      <c r="E39" s="191"/>
      <c r="F39" s="210"/>
      <c r="G39" s="210"/>
      <c r="H39" s="210"/>
      <c r="I39" s="206">
        <f t="shared" si="0"/>
        <v>0</v>
      </c>
    </row>
    <row r="40" spans="1:9">
      <c r="A40" s="207">
        <v>30</v>
      </c>
      <c r="B40" s="191"/>
      <c r="C40" s="208"/>
      <c r="D40" s="209"/>
      <c r="E40" s="191"/>
      <c r="F40" s="210"/>
      <c r="G40" s="210"/>
      <c r="H40" s="210"/>
      <c r="I40" s="206">
        <f t="shared" si="0"/>
        <v>0</v>
      </c>
    </row>
    <row r="41" spans="1:9">
      <c r="A41" s="207">
        <v>31</v>
      </c>
      <c r="B41" s="191"/>
      <c r="C41" s="208"/>
      <c r="D41" s="209"/>
      <c r="E41" s="191"/>
      <c r="F41" s="210"/>
      <c r="G41" s="210"/>
      <c r="H41" s="210"/>
      <c r="I41" s="206">
        <f t="shared" si="0"/>
        <v>0</v>
      </c>
    </row>
    <row r="42" spans="1:9">
      <c r="A42" s="207">
        <v>32</v>
      </c>
      <c r="B42" s="191"/>
      <c r="C42" s="208"/>
      <c r="D42" s="209"/>
      <c r="E42" s="191"/>
      <c r="F42" s="210"/>
      <c r="G42" s="210"/>
      <c r="H42" s="210"/>
      <c r="I42" s="206">
        <f t="shared" si="0"/>
        <v>0</v>
      </c>
    </row>
    <row r="43" spans="1:9">
      <c r="A43" s="207">
        <v>33</v>
      </c>
      <c r="B43" s="191"/>
      <c r="C43" s="208"/>
      <c r="D43" s="209"/>
      <c r="E43" s="191"/>
      <c r="F43" s="210"/>
      <c r="G43" s="210"/>
      <c r="H43" s="210"/>
      <c r="I43" s="206">
        <f t="shared" si="0"/>
        <v>0</v>
      </c>
    </row>
    <row r="44" spans="1:9">
      <c r="A44" s="207">
        <v>34</v>
      </c>
      <c r="B44" s="191"/>
      <c r="C44" s="208"/>
      <c r="D44" s="209"/>
      <c r="E44" s="191"/>
      <c r="F44" s="210"/>
      <c r="G44" s="210"/>
      <c r="H44" s="216"/>
      <c r="I44" s="206">
        <f t="shared" si="0"/>
        <v>0</v>
      </c>
    </row>
    <row r="45" spans="1:9">
      <c r="A45" s="207">
        <v>35</v>
      </c>
      <c r="B45" s="191"/>
      <c r="C45" s="208"/>
      <c r="D45" s="209"/>
      <c r="E45" s="191"/>
      <c r="F45" s="210"/>
      <c r="G45" s="210"/>
      <c r="H45" s="216"/>
      <c r="I45" s="206">
        <f t="shared" si="0"/>
        <v>0</v>
      </c>
    </row>
    <row r="46" spans="1:9">
      <c r="A46" s="207">
        <v>36</v>
      </c>
      <c r="B46" s="191"/>
      <c r="C46" s="208"/>
      <c r="D46" s="209"/>
      <c r="E46" s="191"/>
      <c r="F46" s="210"/>
      <c r="G46" s="210"/>
      <c r="H46" s="216"/>
      <c r="I46" s="206">
        <f t="shared" si="0"/>
        <v>0</v>
      </c>
    </row>
    <row r="47" spans="1:9">
      <c r="A47" s="207">
        <v>37</v>
      </c>
      <c r="B47" s="191"/>
      <c r="C47" s="208"/>
      <c r="D47" s="209"/>
      <c r="E47" s="191"/>
      <c r="F47" s="210"/>
      <c r="G47" s="210"/>
      <c r="H47" s="216"/>
      <c r="I47" s="206">
        <f t="shared" si="0"/>
        <v>0</v>
      </c>
    </row>
    <row r="48" spans="1:9">
      <c r="A48" s="207">
        <v>38</v>
      </c>
      <c r="B48" s="191"/>
      <c r="C48" s="208"/>
      <c r="D48" s="209"/>
      <c r="E48" s="191"/>
      <c r="F48" s="210"/>
      <c r="G48" s="210"/>
      <c r="H48" s="216"/>
      <c r="I48" s="206">
        <f t="shared" si="0"/>
        <v>0</v>
      </c>
    </row>
    <row r="49" spans="1:9">
      <c r="A49" s="207">
        <v>39</v>
      </c>
      <c r="B49" s="191"/>
      <c r="C49" s="208"/>
      <c r="D49" s="209"/>
      <c r="E49" s="191"/>
      <c r="F49" s="210"/>
      <c r="G49" s="210"/>
      <c r="H49" s="216"/>
      <c r="I49" s="206">
        <f t="shared" si="0"/>
        <v>0</v>
      </c>
    </row>
    <row r="50" spans="1:9">
      <c r="A50" s="207">
        <v>40</v>
      </c>
      <c r="B50" s="191"/>
      <c r="C50" s="208"/>
      <c r="D50" s="209"/>
      <c r="E50" s="191"/>
      <c r="F50" s="210"/>
      <c r="G50" s="210"/>
      <c r="H50" s="216"/>
      <c r="I50" s="206">
        <f t="shared" si="0"/>
        <v>0</v>
      </c>
    </row>
    <row r="51" spans="1:9">
      <c r="A51" s="207">
        <v>41</v>
      </c>
      <c r="B51" s="191"/>
      <c r="C51" s="208"/>
      <c r="D51" s="209"/>
      <c r="E51" s="191"/>
      <c r="F51" s="210"/>
      <c r="G51" s="210"/>
      <c r="H51" s="216"/>
      <c r="I51" s="206">
        <f t="shared" si="0"/>
        <v>0</v>
      </c>
    </row>
    <row r="52" spans="1:9">
      <c r="A52" s="207">
        <v>42</v>
      </c>
      <c r="B52" s="191"/>
      <c r="C52" s="208"/>
      <c r="D52" s="209"/>
      <c r="E52" s="191"/>
      <c r="F52" s="210"/>
      <c r="G52" s="210"/>
      <c r="H52" s="216"/>
      <c r="I52" s="206">
        <f t="shared" si="0"/>
        <v>0</v>
      </c>
    </row>
    <row r="53" spans="1:9">
      <c r="A53" s="207">
        <v>43</v>
      </c>
      <c r="B53" s="191"/>
      <c r="C53" s="208"/>
      <c r="D53" s="209"/>
      <c r="E53" s="191"/>
      <c r="F53" s="210"/>
      <c r="G53" s="210"/>
      <c r="H53" s="216"/>
      <c r="I53" s="206">
        <f t="shared" si="0"/>
        <v>0</v>
      </c>
    </row>
    <row r="54" spans="1:9">
      <c r="A54" s="207">
        <v>44</v>
      </c>
      <c r="B54" s="191"/>
      <c r="C54" s="208"/>
      <c r="D54" s="209"/>
      <c r="E54" s="191"/>
      <c r="F54" s="210"/>
      <c r="G54" s="210"/>
      <c r="H54" s="216"/>
      <c r="I54" s="206">
        <f t="shared" si="0"/>
        <v>0</v>
      </c>
    </row>
    <row r="55" spans="1:9">
      <c r="A55" s="207">
        <v>45</v>
      </c>
      <c r="B55" s="191"/>
      <c r="C55" s="208"/>
      <c r="D55" s="209"/>
      <c r="E55" s="191"/>
      <c r="F55" s="210"/>
      <c r="G55" s="210"/>
      <c r="H55" s="216"/>
      <c r="I55" s="206">
        <f t="shared" si="0"/>
        <v>0</v>
      </c>
    </row>
    <row r="56" spans="1:9">
      <c r="A56" s="207">
        <v>46</v>
      </c>
      <c r="B56" s="191"/>
      <c r="C56" s="208"/>
      <c r="D56" s="209"/>
      <c r="E56" s="191"/>
      <c r="F56" s="210"/>
      <c r="G56" s="210"/>
      <c r="H56" s="216"/>
      <c r="I56" s="206">
        <f t="shared" si="0"/>
        <v>0</v>
      </c>
    </row>
    <row r="57" spans="1:9">
      <c r="A57" s="207">
        <v>47</v>
      </c>
      <c r="B57" s="191"/>
      <c r="C57" s="208"/>
      <c r="D57" s="209"/>
      <c r="E57" s="191"/>
      <c r="F57" s="210"/>
      <c r="G57" s="210"/>
      <c r="H57" s="216"/>
      <c r="I57" s="206">
        <f t="shared" si="0"/>
        <v>0</v>
      </c>
    </row>
    <row r="58" spans="1:9">
      <c r="A58" s="207">
        <v>48</v>
      </c>
      <c r="B58" s="191"/>
      <c r="C58" s="208"/>
      <c r="D58" s="209"/>
      <c r="E58" s="191"/>
      <c r="F58" s="210"/>
      <c r="G58" s="210"/>
      <c r="H58" s="216"/>
      <c r="I58" s="206">
        <f t="shared" si="0"/>
        <v>0</v>
      </c>
    </row>
    <row r="59" spans="1:9">
      <c r="A59" s="207">
        <v>49</v>
      </c>
      <c r="B59" s="191"/>
      <c r="C59" s="208"/>
      <c r="D59" s="209"/>
      <c r="E59" s="191"/>
      <c r="F59" s="210"/>
      <c r="G59" s="210"/>
      <c r="H59" s="216"/>
      <c r="I59" s="206">
        <f t="shared" si="0"/>
        <v>0</v>
      </c>
    </row>
    <row r="60" spans="1:9" ht="18.600000000000001" thickBot="1">
      <c r="A60" s="207">
        <v>50</v>
      </c>
      <c r="B60" s="191"/>
      <c r="C60" s="208"/>
      <c r="D60" s="209"/>
      <c r="E60" s="191"/>
      <c r="F60" s="210"/>
      <c r="G60" s="210"/>
      <c r="H60" s="216"/>
      <c r="I60" s="206">
        <f t="shared" si="0"/>
        <v>0</v>
      </c>
    </row>
    <row r="61" spans="1:9" ht="18.600000000000001" thickBot="1">
      <c r="A61" s="470" t="s">
        <v>244</v>
      </c>
      <c r="B61" s="471"/>
      <c r="C61" s="471"/>
      <c r="D61" s="471"/>
      <c r="E61" s="471"/>
      <c r="F61" s="471"/>
      <c r="G61" s="471"/>
      <c r="H61" s="471"/>
      <c r="I61" s="218">
        <f>SUM(I11:I60)</f>
        <v>0</v>
      </c>
    </row>
    <row r="73" ht="19.5" customHeight="1"/>
  </sheetData>
  <mergeCells count="3">
    <mergeCell ref="F3:I3"/>
    <mergeCell ref="A4:I4"/>
    <mergeCell ref="A61:H61"/>
  </mergeCells>
  <phoneticPr fontId="1"/>
  <dataValidations count="1">
    <dataValidation type="list" allowBlank="1" showInputMessage="1" showErrorMessage="1" sqref="D7:D60" xr:uid="{A2BD8169-DB63-4DFF-B4E8-CFA67D076945}">
      <formula1>"宿泊費,消毒・清掃,感染性廃棄物処理費用,衛生用品購入,その他"</formula1>
    </dataValidation>
  </dataValidations>
  <printOptions horizontalCentered="1"/>
  <pageMargins left="0.59055118110236227" right="0.59055118110236227" top="0.59055118110236227" bottom="0.59055118110236227"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E085-1879-4F79-8F7C-92CBC1728262}">
  <sheetPr>
    <tabColor rgb="FF0070C0"/>
    <pageSetUpPr fitToPage="1"/>
  </sheetPr>
  <dimension ref="A2:L50"/>
  <sheetViews>
    <sheetView view="pageBreakPreview" topLeftCell="A4" zoomScaleNormal="100" zoomScaleSheetLayoutView="100" workbookViewId="0">
      <selection activeCell="F32" sqref="F32"/>
    </sheetView>
  </sheetViews>
  <sheetFormatPr defaultColWidth="8.8984375" defaultRowHeight="18"/>
  <cols>
    <col min="1" max="1" width="9.59765625" style="156" customWidth="1"/>
    <col min="2" max="2" width="17.5" style="156" customWidth="1"/>
    <col min="3" max="3" width="32.5" style="156" customWidth="1"/>
    <col min="4" max="4" width="19.8984375" style="156" customWidth="1"/>
    <col min="5" max="5" width="9.59765625" style="156" customWidth="1"/>
    <col min="6" max="8" width="9.59765625" style="194" customWidth="1"/>
    <col min="9" max="9" width="17.3984375" style="194" customWidth="1"/>
    <col min="10" max="10" width="8.8984375" style="156"/>
    <col min="11" max="11" width="16.3984375" style="156" customWidth="1"/>
    <col min="12" max="12" width="12.5" style="156" customWidth="1"/>
    <col min="13" max="16384" width="8.8984375" style="156"/>
  </cols>
  <sheetData>
    <row r="2" spans="1:12" ht="41.4" customHeight="1">
      <c r="A2" s="157" t="s">
        <v>350</v>
      </c>
    </row>
    <row r="3" spans="1:12" ht="30" customHeight="1">
      <c r="C3" s="195"/>
      <c r="D3" s="196" t="s">
        <v>194</v>
      </c>
      <c r="E3" s="465">
        <f>基本データ入力!E24</f>
        <v>0</v>
      </c>
      <c r="F3" s="466"/>
      <c r="G3" s="466"/>
      <c r="H3" s="466"/>
      <c r="I3" s="467"/>
    </row>
    <row r="4" spans="1:12" ht="409.5" customHeight="1">
      <c r="A4" s="468" t="s">
        <v>371</v>
      </c>
      <c r="B4" s="469"/>
      <c r="C4" s="469"/>
      <c r="D4" s="469"/>
      <c r="E4" s="469"/>
      <c r="F4" s="469"/>
      <c r="G4" s="469"/>
      <c r="H4" s="469"/>
      <c r="I4" s="469"/>
    </row>
    <row r="5" spans="1:12" s="198" customFormat="1">
      <c r="A5" s="156"/>
      <c r="B5" s="156"/>
      <c r="C5" s="156"/>
      <c r="D5" s="156"/>
      <c r="E5" s="156"/>
      <c r="F5" s="194"/>
      <c r="G5" s="194"/>
      <c r="H5" s="194"/>
      <c r="I5" s="219" t="s">
        <v>245</v>
      </c>
    </row>
    <row r="6" spans="1:12" s="198" customFormat="1" ht="35.4" customHeight="1">
      <c r="A6" s="161" t="s">
        <v>246</v>
      </c>
      <c r="B6" s="161" t="s">
        <v>247</v>
      </c>
      <c r="C6" s="161" t="s">
        <v>248</v>
      </c>
      <c r="D6" s="161" t="s">
        <v>249</v>
      </c>
      <c r="E6" s="161" t="s">
        <v>250</v>
      </c>
      <c r="F6" s="200" t="s">
        <v>229</v>
      </c>
      <c r="G6" s="220" t="s">
        <v>251</v>
      </c>
      <c r="H6" s="200" t="s">
        <v>228</v>
      </c>
      <c r="I6" s="200" t="s">
        <v>230</v>
      </c>
    </row>
    <row r="7" spans="1:12" s="198" customFormat="1">
      <c r="A7" s="161" t="s">
        <v>231</v>
      </c>
      <c r="B7" s="207" t="s">
        <v>252</v>
      </c>
      <c r="C7" s="204" t="s">
        <v>253</v>
      </c>
      <c r="D7" s="161" t="s">
        <v>254</v>
      </c>
      <c r="E7" s="221">
        <v>45098</v>
      </c>
      <c r="F7" s="205" t="s">
        <v>255</v>
      </c>
      <c r="G7" s="205">
        <v>20</v>
      </c>
      <c r="H7" s="205" t="s">
        <v>256</v>
      </c>
      <c r="I7" s="206">
        <v>10000</v>
      </c>
    </row>
    <row r="8" spans="1:12">
      <c r="A8" s="161" t="s">
        <v>231</v>
      </c>
      <c r="B8" s="207" t="s">
        <v>252</v>
      </c>
      <c r="C8" s="204" t="s">
        <v>257</v>
      </c>
      <c r="D8" s="161" t="s">
        <v>254</v>
      </c>
      <c r="E8" s="221">
        <v>45098</v>
      </c>
      <c r="F8" s="205">
        <v>1000</v>
      </c>
      <c r="G8" s="205">
        <v>2</v>
      </c>
      <c r="H8" s="205" t="s">
        <v>258</v>
      </c>
      <c r="I8" s="206">
        <f>F8*G8</f>
        <v>2000</v>
      </c>
    </row>
    <row r="9" spans="1:12">
      <c r="A9" s="161" t="s">
        <v>231</v>
      </c>
      <c r="B9" s="207" t="s">
        <v>252</v>
      </c>
      <c r="C9" s="204" t="s">
        <v>257</v>
      </c>
      <c r="D9" s="161" t="s">
        <v>254</v>
      </c>
      <c r="E9" s="221">
        <v>45098</v>
      </c>
      <c r="F9" s="205">
        <v>500</v>
      </c>
      <c r="G9" s="205">
        <v>3</v>
      </c>
      <c r="H9" s="205" t="s">
        <v>258</v>
      </c>
      <c r="I9" s="206">
        <f>F9*G9</f>
        <v>1500</v>
      </c>
    </row>
    <row r="10" spans="1:12">
      <c r="A10" s="207">
        <v>1</v>
      </c>
      <c r="B10" s="191"/>
      <c r="C10" s="191"/>
      <c r="D10" s="191"/>
      <c r="E10" s="222"/>
      <c r="F10" s="210"/>
      <c r="G10" s="210"/>
      <c r="H10" s="210"/>
      <c r="I10" s="206">
        <f t="shared" ref="I10:I49" si="0">F10*G10</f>
        <v>0</v>
      </c>
      <c r="K10" s="207" t="s">
        <v>351</v>
      </c>
      <c r="L10" s="211">
        <f>I50</f>
        <v>0</v>
      </c>
    </row>
    <row r="11" spans="1:12">
      <c r="A11" s="207">
        <v>2</v>
      </c>
      <c r="B11" s="191"/>
      <c r="C11" s="191"/>
      <c r="D11" s="191"/>
      <c r="E11" s="222"/>
      <c r="F11" s="210"/>
      <c r="G11" s="210"/>
      <c r="H11" s="210"/>
      <c r="I11" s="206">
        <f t="shared" si="0"/>
        <v>0</v>
      </c>
    </row>
    <row r="12" spans="1:12">
      <c r="A12" s="207">
        <v>3</v>
      </c>
      <c r="B12" s="191"/>
      <c r="C12" s="191"/>
      <c r="D12" s="191"/>
      <c r="E12" s="222"/>
      <c r="F12" s="210"/>
      <c r="G12" s="210"/>
      <c r="H12" s="210"/>
      <c r="I12" s="206">
        <f t="shared" si="0"/>
        <v>0</v>
      </c>
    </row>
    <row r="13" spans="1:12">
      <c r="A13" s="207">
        <v>4</v>
      </c>
      <c r="B13" s="191"/>
      <c r="C13" s="191"/>
      <c r="D13" s="191"/>
      <c r="E13" s="222"/>
      <c r="F13" s="210"/>
      <c r="G13" s="210"/>
      <c r="H13" s="210"/>
      <c r="I13" s="206">
        <f t="shared" si="0"/>
        <v>0</v>
      </c>
    </row>
    <row r="14" spans="1:12">
      <c r="A14" s="207">
        <v>5</v>
      </c>
      <c r="B14" s="191"/>
      <c r="C14" s="191"/>
      <c r="D14" s="191"/>
      <c r="E14" s="222"/>
      <c r="F14" s="210"/>
      <c r="G14" s="210"/>
      <c r="H14" s="210"/>
      <c r="I14" s="206">
        <f t="shared" si="0"/>
        <v>0</v>
      </c>
    </row>
    <row r="15" spans="1:12">
      <c r="A15" s="207">
        <v>6</v>
      </c>
      <c r="B15" s="191"/>
      <c r="C15" s="191"/>
      <c r="D15" s="191"/>
      <c r="E15" s="222"/>
      <c r="F15" s="210"/>
      <c r="G15" s="210"/>
      <c r="H15" s="210"/>
      <c r="I15" s="206">
        <f t="shared" si="0"/>
        <v>0</v>
      </c>
    </row>
    <row r="16" spans="1:12" s="198" customFormat="1">
      <c r="A16" s="207">
        <v>7</v>
      </c>
      <c r="B16" s="191"/>
      <c r="C16" s="191"/>
      <c r="D16" s="191"/>
      <c r="E16" s="222"/>
      <c r="F16" s="210"/>
      <c r="G16" s="210"/>
      <c r="H16" s="210"/>
      <c r="I16" s="206">
        <f t="shared" si="0"/>
        <v>0</v>
      </c>
    </row>
    <row r="17" spans="1:9" s="198" customFormat="1">
      <c r="A17" s="207">
        <v>8</v>
      </c>
      <c r="B17" s="191"/>
      <c r="C17" s="214"/>
      <c r="D17" s="214"/>
      <c r="E17" s="223"/>
      <c r="F17" s="215"/>
      <c r="G17" s="215"/>
      <c r="H17" s="215"/>
      <c r="I17" s="206">
        <f t="shared" si="0"/>
        <v>0</v>
      </c>
    </row>
    <row r="18" spans="1:9" s="198" customFormat="1">
      <c r="A18" s="207">
        <v>9</v>
      </c>
      <c r="B18" s="191"/>
      <c r="C18" s="191"/>
      <c r="D18" s="191"/>
      <c r="E18" s="222"/>
      <c r="F18" s="191"/>
      <c r="G18" s="191"/>
      <c r="H18" s="191"/>
      <c r="I18" s="206">
        <f t="shared" si="0"/>
        <v>0</v>
      </c>
    </row>
    <row r="19" spans="1:9" s="198" customFormat="1">
      <c r="A19" s="207">
        <v>10</v>
      </c>
      <c r="B19" s="191"/>
      <c r="C19" s="191"/>
      <c r="D19" s="191"/>
      <c r="E19" s="222"/>
      <c r="F19" s="191"/>
      <c r="G19" s="191"/>
      <c r="H19" s="191"/>
      <c r="I19" s="206">
        <f t="shared" si="0"/>
        <v>0</v>
      </c>
    </row>
    <row r="20" spans="1:9" s="198" customFormat="1">
      <c r="A20" s="207">
        <v>11</v>
      </c>
      <c r="B20" s="191"/>
      <c r="C20" s="191"/>
      <c r="D20" s="191"/>
      <c r="E20" s="222"/>
      <c r="F20" s="191"/>
      <c r="G20" s="191"/>
      <c r="H20" s="191"/>
      <c r="I20" s="206">
        <f t="shared" si="0"/>
        <v>0</v>
      </c>
    </row>
    <row r="21" spans="1:9" s="198" customFormat="1">
      <c r="A21" s="207">
        <v>12</v>
      </c>
      <c r="B21" s="191"/>
      <c r="C21" s="191"/>
      <c r="D21" s="191"/>
      <c r="E21" s="222"/>
      <c r="F21" s="191"/>
      <c r="G21" s="191"/>
      <c r="H21" s="191"/>
      <c r="I21" s="206">
        <f t="shared" si="0"/>
        <v>0</v>
      </c>
    </row>
    <row r="22" spans="1:9" s="198" customFormat="1">
      <c r="A22" s="207">
        <v>13</v>
      </c>
      <c r="B22" s="191"/>
      <c r="C22" s="191"/>
      <c r="D22" s="191"/>
      <c r="E22" s="222"/>
      <c r="F22" s="191"/>
      <c r="G22" s="191"/>
      <c r="H22" s="191"/>
      <c r="I22" s="206">
        <f t="shared" si="0"/>
        <v>0</v>
      </c>
    </row>
    <row r="23" spans="1:9">
      <c r="A23" s="207">
        <v>14</v>
      </c>
      <c r="B23" s="191"/>
      <c r="C23" s="191"/>
      <c r="D23" s="191"/>
      <c r="E23" s="222"/>
      <c r="F23" s="191"/>
      <c r="G23" s="191"/>
      <c r="H23" s="191"/>
      <c r="I23" s="206">
        <f t="shared" si="0"/>
        <v>0</v>
      </c>
    </row>
    <row r="24" spans="1:9">
      <c r="A24" s="207">
        <v>15</v>
      </c>
      <c r="B24" s="191"/>
      <c r="C24" s="191"/>
      <c r="D24" s="191"/>
      <c r="E24" s="222"/>
      <c r="F24" s="210"/>
      <c r="G24" s="210"/>
      <c r="H24" s="210"/>
      <c r="I24" s="206">
        <f t="shared" si="0"/>
        <v>0</v>
      </c>
    </row>
    <row r="25" spans="1:9">
      <c r="A25" s="207">
        <v>16</v>
      </c>
      <c r="B25" s="191"/>
      <c r="C25" s="191"/>
      <c r="D25" s="191"/>
      <c r="E25" s="222"/>
      <c r="F25" s="210"/>
      <c r="G25" s="210"/>
      <c r="H25" s="210"/>
      <c r="I25" s="206">
        <f t="shared" si="0"/>
        <v>0</v>
      </c>
    </row>
    <row r="26" spans="1:9">
      <c r="A26" s="207">
        <v>17</v>
      </c>
      <c r="B26" s="191"/>
      <c r="C26" s="191"/>
      <c r="D26" s="191"/>
      <c r="E26" s="222"/>
      <c r="F26" s="210"/>
      <c r="G26" s="210"/>
      <c r="H26" s="210"/>
      <c r="I26" s="206">
        <f t="shared" si="0"/>
        <v>0</v>
      </c>
    </row>
    <row r="27" spans="1:9">
      <c r="A27" s="207">
        <v>18</v>
      </c>
      <c r="B27" s="191"/>
      <c r="C27" s="191"/>
      <c r="D27" s="191"/>
      <c r="E27" s="222"/>
      <c r="F27" s="210"/>
      <c r="G27" s="210"/>
      <c r="H27" s="210"/>
      <c r="I27" s="206">
        <f t="shared" si="0"/>
        <v>0</v>
      </c>
    </row>
    <row r="28" spans="1:9">
      <c r="A28" s="207">
        <v>19</v>
      </c>
      <c r="B28" s="191"/>
      <c r="C28" s="191"/>
      <c r="D28" s="191"/>
      <c r="E28" s="222"/>
      <c r="F28" s="210"/>
      <c r="G28" s="210"/>
      <c r="H28" s="216"/>
      <c r="I28" s="206">
        <f t="shared" si="0"/>
        <v>0</v>
      </c>
    </row>
    <row r="29" spans="1:9">
      <c r="A29" s="207">
        <v>20</v>
      </c>
      <c r="B29" s="191"/>
      <c r="C29" s="191"/>
      <c r="D29" s="191"/>
      <c r="E29" s="222"/>
      <c r="F29" s="210"/>
      <c r="G29" s="210"/>
      <c r="H29" s="216"/>
      <c r="I29" s="217">
        <f t="shared" si="0"/>
        <v>0</v>
      </c>
    </row>
    <row r="30" spans="1:9">
      <c r="A30" s="207">
        <v>21</v>
      </c>
      <c r="B30" s="191"/>
      <c r="C30" s="191"/>
      <c r="D30" s="191"/>
      <c r="E30" s="222"/>
      <c r="F30" s="210"/>
      <c r="G30" s="210"/>
      <c r="H30" s="216"/>
      <c r="I30" s="217">
        <f t="shared" si="0"/>
        <v>0</v>
      </c>
    </row>
    <row r="31" spans="1:9">
      <c r="A31" s="207">
        <v>22</v>
      </c>
      <c r="B31" s="191"/>
      <c r="C31" s="191"/>
      <c r="D31" s="191"/>
      <c r="E31" s="222"/>
      <c r="F31" s="210"/>
      <c r="G31" s="210"/>
      <c r="H31" s="216"/>
      <c r="I31" s="217">
        <f t="shared" si="0"/>
        <v>0</v>
      </c>
    </row>
    <row r="32" spans="1:9">
      <c r="A32" s="207">
        <v>23</v>
      </c>
      <c r="B32" s="191"/>
      <c r="C32" s="191"/>
      <c r="D32" s="191"/>
      <c r="E32" s="222"/>
      <c r="F32" s="210"/>
      <c r="G32" s="210"/>
      <c r="H32" s="216"/>
      <c r="I32" s="217">
        <f t="shared" si="0"/>
        <v>0</v>
      </c>
    </row>
    <row r="33" spans="1:9">
      <c r="A33" s="207">
        <v>24</v>
      </c>
      <c r="B33" s="191"/>
      <c r="C33" s="191"/>
      <c r="D33" s="191"/>
      <c r="E33" s="222"/>
      <c r="F33" s="210"/>
      <c r="G33" s="210"/>
      <c r="H33" s="216"/>
      <c r="I33" s="217">
        <f t="shared" si="0"/>
        <v>0</v>
      </c>
    </row>
    <row r="34" spans="1:9">
      <c r="A34" s="207">
        <v>25</v>
      </c>
      <c r="B34" s="191"/>
      <c r="C34" s="191"/>
      <c r="D34" s="191"/>
      <c r="E34" s="222"/>
      <c r="F34" s="210"/>
      <c r="G34" s="210"/>
      <c r="H34" s="216"/>
      <c r="I34" s="217">
        <f t="shared" si="0"/>
        <v>0</v>
      </c>
    </row>
    <row r="35" spans="1:9">
      <c r="A35" s="207">
        <v>26</v>
      </c>
      <c r="B35" s="191"/>
      <c r="C35" s="191"/>
      <c r="D35" s="191"/>
      <c r="E35" s="222"/>
      <c r="F35" s="210"/>
      <c r="G35" s="210"/>
      <c r="H35" s="216"/>
      <c r="I35" s="217">
        <f t="shared" si="0"/>
        <v>0</v>
      </c>
    </row>
    <row r="36" spans="1:9">
      <c r="A36" s="207">
        <v>27</v>
      </c>
      <c r="B36" s="191"/>
      <c r="C36" s="191"/>
      <c r="D36" s="191"/>
      <c r="E36" s="222"/>
      <c r="F36" s="210"/>
      <c r="G36" s="210"/>
      <c r="H36" s="216"/>
      <c r="I36" s="217">
        <f t="shared" si="0"/>
        <v>0</v>
      </c>
    </row>
    <row r="37" spans="1:9">
      <c r="A37" s="207">
        <v>28</v>
      </c>
      <c r="B37" s="191"/>
      <c r="C37" s="191"/>
      <c r="D37" s="191"/>
      <c r="E37" s="222"/>
      <c r="F37" s="210"/>
      <c r="G37" s="210"/>
      <c r="H37" s="216"/>
      <c r="I37" s="217">
        <f t="shared" si="0"/>
        <v>0</v>
      </c>
    </row>
    <row r="38" spans="1:9">
      <c r="A38" s="207">
        <v>29</v>
      </c>
      <c r="B38" s="191"/>
      <c r="C38" s="191"/>
      <c r="D38" s="191"/>
      <c r="E38" s="222"/>
      <c r="F38" s="210"/>
      <c r="G38" s="210"/>
      <c r="H38" s="216"/>
      <c r="I38" s="217">
        <f t="shared" si="0"/>
        <v>0</v>
      </c>
    </row>
    <row r="39" spans="1:9">
      <c r="A39" s="207">
        <v>30</v>
      </c>
      <c r="B39" s="191"/>
      <c r="C39" s="191"/>
      <c r="D39" s="191"/>
      <c r="E39" s="222"/>
      <c r="F39" s="210"/>
      <c r="G39" s="210"/>
      <c r="H39" s="216"/>
      <c r="I39" s="217">
        <f t="shared" si="0"/>
        <v>0</v>
      </c>
    </row>
    <row r="40" spans="1:9">
      <c r="A40" s="207">
        <v>31</v>
      </c>
      <c r="B40" s="191"/>
      <c r="C40" s="191"/>
      <c r="D40" s="191"/>
      <c r="E40" s="222"/>
      <c r="F40" s="210"/>
      <c r="G40" s="210"/>
      <c r="H40" s="216"/>
      <c r="I40" s="217">
        <f t="shared" si="0"/>
        <v>0</v>
      </c>
    </row>
    <row r="41" spans="1:9">
      <c r="A41" s="207">
        <v>32</v>
      </c>
      <c r="B41" s="191"/>
      <c r="C41" s="191"/>
      <c r="D41" s="191"/>
      <c r="E41" s="222"/>
      <c r="F41" s="210"/>
      <c r="G41" s="210"/>
      <c r="H41" s="216"/>
      <c r="I41" s="217">
        <f t="shared" si="0"/>
        <v>0</v>
      </c>
    </row>
    <row r="42" spans="1:9">
      <c r="A42" s="207">
        <v>33</v>
      </c>
      <c r="B42" s="191"/>
      <c r="C42" s="191"/>
      <c r="D42" s="191"/>
      <c r="E42" s="222"/>
      <c r="F42" s="210"/>
      <c r="G42" s="210"/>
      <c r="H42" s="216"/>
      <c r="I42" s="217">
        <f t="shared" si="0"/>
        <v>0</v>
      </c>
    </row>
    <row r="43" spans="1:9">
      <c r="A43" s="207">
        <v>34</v>
      </c>
      <c r="B43" s="191"/>
      <c r="C43" s="191"/>
      <c r="D43" s="191"/>
      <c r="E43" s="222"/>
      <c r="F43" s="210"/>
      <c r="G43" s="210"/>
      <c r="H43" s="216"/>
      <c r="I43" s="217">
        <f t="shared" si="0"/>
        <v>0</v>
      </c>
    </row>
    <row r="44" spans="1:9">
      <c r="A44" s="207">
        <v>35</v>
      </c>
      <c r="B44" s="191"/>
      <c r="C44" s="191"/>
      <c r="D44" s="191"/>
      <c r="E44" s="222"/>
      <c r="F44" s="210"/>
      <c r="G44" s="210"/>
      <c r="H44" s="216"/>
      <c r="I44" s="217">
        <f t="shared" si="0"/>
        <v>0</v>
      </c>
    </row>
    <row r="45" spans="1:9">
      <c r="A45" s="207">
        <v>36</v>
      </c>
      <c r="B45" s="191"/>
      <c r="C45" s="191"/>
      <c r="D45" s="191"/>
      <c r="E45" s="222"/>
      <c r="F45" s="210"/>
      <c r="G45" s="210"/>
      <c r="H45" s="216"/>
      <c r="I45" s="217">
        <f t="shared" si="0"/>
        <v>0</v>
      </c>
    </row>
    <row r="46" spans="1:9">
      <c r="A46" s="207">
        <v>37</v>
      </c>
      <c r="B46" s="191"/>
      <c r="C46" s="191"/>
      <c r="D46" s="191"/>
      <c r="E46" s="222"/>
      <c r="F46" s="210"/>
      <c r="G46" s="210"/>
      <c r="H46" s="216"/>
      <c r="I46" s="217">
        <f t="shared" si="0"/>
        <v>0</v>
      </c>
    </row>
    <row r="47" spans="1:9">
      <c r="A47" s="207">
        <v>38</v>
      </c>
      <c r="B47" s="191"/>
      <c r="C47" s="191"/>
      <c r="D47" s="191"/>
      <c r="E47" s="222"/>
      <c r="F47" s="210"/>
      <c r="G47" s="210"/>
      <c r="H47" s="216"/>
      <c r="I47" s="217">
        <f t="shared" si="0"/>
        <v>0</v>
      </c>
    </row>
    <row r="48" spans="1:9">
      <c r="A48" s="207">
        <v>39</v>
      </c>
      <c r="B48" s="191"/>
      <c r="C48" s="191"/>
      <c r="D48" s="191"/>
      <c r="E48" s="222"/>
      <c r="F48" s="210"/>
      <c r="G48" s="210"/>
      <c r="H48" s="216"/>
      <c r="I48" s="217">
        <f t="shared" si="0"/>
        <v>0</v>
      </c>
    </row>
    <row r="49" spans="1:9" ht="18.600000000000001" thickBot="1">
      <c r="A49" s="207">
        <v>40</v>
      </c>
      <c r="B49" s="191"/>
      <c r="C49" s="191"/>
      <c r="D49" s="191"/>
      <c r="E49" s="222"/>
      <c r="F49" s="210"/>
      <c r="G49" s="210"/>
      <c r="H49" s="216"/>
      <c r="I49" s="217">
        <f t="shared" si="0"/>
        <v>0</v>
      </c>
    </row>
    <row r="50" spans="1:9" ht="18.600000000000001" thickBot="1">
      <c r="A50" s="472" t="s">
        <v>244</v>
      </c>
      <c r="B50" s="473"/>
      <c r="C50" s="473"/>
      <c r="D50" s="473"/>
      <c r="E50" s="473"/>
      <c r="F50" s="473"/>
      <c r="G50" s="473"/>
      <c r="H50" s="473"/>
      <c r="I50" s="218">
        <f>SUM(I10:I49)</f>
        <v>0</v>
      </c>
    </row>
  </sheetData>
  <mergeCells count="3">
    <mergeCell ref="E3:I3"/>
    <mergeCell ref="A4:I4"/>
    <mergeCell ref="A50:H50"/>
  </mergeCells>
  <phoneticPr fontId="1"/>
  <dataValidations count="1">
    <dataValidation type="list" allowBlank="1" showInputMessage="1" showErrorMessage="1" sqref="C10:C49" xr:uid="{FAFCA053-4142-4A47-B644-0300FFA28EE4}">
      <formula1>"緊急雇用,超過勤務手当,危険手当"</formula1>
    </dataValidation>
  </dataValidations>
  <printOptions horizontalCentered="1"/>
  <pageMargins left="0.59055118110236227" right="0.59055118110236227" top="0.59055118110236227" bottom="0.59055118110236227"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9B594-3711-4EFE-BC7F-89DF36F0EF01}">
  <sheetPr>
    <tabColor rgb="FF0070C0"/>
    <pageSetUpPr fitToPage="1"/>
  </sheetPr>
  <dimension ref="A1:AU46"/>
  <sheetViews>
    <sheetView view="pageBreakPreview" zoomScale="85" zoomScaleNormal="100" zoomScaleSheetLayoutView="85" workbookViewId="0">
      <pane xSplit="2" ySplit="12" topLeftCell="C13" activePane="bottomRight" state="frozen"/>
      <selection activeCell="F32" sqref="F32"/>
      <selection pane="topRight" activeCell="F32" sqref="F32"/>
      <selection pane="bottomLeft" activeCell="F32" sqref="F32"/>
      <selection pane="bottomRight" activeCell="F32" sqref="F32"/>
    </sheetView>
  </sheetViews>
  <sheetFormatPr defaultColWidth="9" defaultRowHeight="13.2"/>
  <cols>
    <col min="1" max="1" width="5.5" style="72" customWidth="1"/>
    <col min="2" max="2" width="9" style="72"/>
    <col min="3" max="42" width="5.09765625" style="72" customWidth="1"/>
    <col min="43" max="43" width="6.69921875" style="72" customWidth="1"/>
    <col min="44" max="44" width="10.69921875" style="72" customWidth="1"/>
    <col min="45" max="45" width="9" style="72"/>
    <col min="46" max="46" width="15" style="72" customWidth="1"/>
    <col min="47" max="47" width="72.3984375" style="72" customWidth="1"/>
    <col min="48" max="48" width="15.09765625" style="72" customWidth="1"/>
    <col min="49" max="16384" width="9" style="72"/>
  </cols>
  <sheetData>
    <row r="1" spans="1:47" ht="21" customHeight="1">
      <c r="A1" s="71" t="s">
        <v>352</v>
      </c>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477" t="s">
        <v>194</v>
      </c>
      <c r="AM1" s="477"/>
      <c r="AN1" s="477"/>
      <c r="AO1" s="477">
        <f>基本データ入力!E24</f>
        <v>0</v>
      </c>
      <c r="AP1" s="477"/>
      <c r="AQ1" s="477"/>
      <c r="AR1" s="477"/>
    </row>
    <row r="2" spans="1:47" ht="20.25" customHeight="1">
      <c r="AL2" s="477" t="s">
        <v>353</v>
      </c>
      <c r="AM2" s="477"/>
      <c r="AN2" s="477"/>
      <c r="AO2" s="477">
        <f>基本データ入力!E29</f>
        <v>0</v>
      </c>
      <c r="AP2" s="477"/>
      <c r="AQ2" s="477"/>
      <c r="AR2" s="477"/>
    </row>
    <row r="3" spans="1:47" ht="15" customHeight="1">
      <c r="B3" s="478" t="s">
        <v>354</v>
      </c>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row>
    <row r="4" spans="1:47" ht="15" customHeight="1">
      <c r="B4" s="300" t="s">
        <v>369</v>
      </c>
      <c r="AT4" s="225">
        <v>1</v>
      </c>
      <c r="AU4" s="77" t="s">
        <v>355</v>
      </c>
    </row>
    <row r="5" spans="1:47" ht="15" customHeight="1">
      <c r="B5" s="72" t="s">
        <v>368</v>
      </c>
      <c r="AT5" s="225" t="s">
        <v>263</v>
      </c>
      <c r="AU5" s="77" t="s">
        <v>356</v>
      </c>
    </row>
    <row r="6" spans="1:47" ht="15" customHeight="1">
      <c r="B6" s="72" t="s">
        <v>370</v>
      </c>
      <c r="AT6" s="225" t="s">
        <v>357</v>
      </c>
      <c r="AU6" s="77" t="s">
        <v>358</v>
      </c>
    </row>
    <row r="7" spans="1:47" ht="15" customHeight="1">
      <c r="B7" s="72" t="s">
        <v>359</v>
      </c>
    </row>
    <row r="8" spans="1:47" ht="15" customHeight="1">
      <c r="B8" s="72" t="s">
        <v>360</v>
      </c>
    </row>
    <row r="9" spans="1:47" ht="15" customHeight="1" thickBot="1">
      <c r="B9" s="72" t="s">
        <v>259</v>
      </c>
    </row>
    <row r="10" spans="1:47" ht="21.6" customHeight="1" thickBot="1">
      <c r="AQ10" s="226" t="s">
        <v>220</v>
      </c>
      <c r="AR10" s="227" t="s">
        <v>260</v>
      </c>
    </row>
    <row r="11" spans="1:47" ht="23.4" customHeight="1">
      <c r="A11" s="73"/>
      <c r="B11" s="74" t="s">
        <v>261</v>
      </c>
      <c r="C11" s="228">
        <v>45200</v>
      </c>
      <c r="D11" s="229">
        <v>45201</v>
      </c>
      <c r="E11" s="230">
        <v>45202</v>
      </c>
      <c r="F11" s="229">
        <v>45203</v>
      </c>
      <c r="G11" s="230">
        <v>45204</v>
      </c>
      <c r="H11" s="229">
        <v>45205</v>
      </c>
      <c r="I11" s="230">
        <v>45206</v>
      </c>
      <c r="J11" s="229">
        <v>45207</v>
      </c>
      <c r="K11" s="230">
        <v>45208</v>
      </c>
      <c r="L11" s="229">
        <v>45209</v>
      </c>
      <c r="M11" s="230">
        <v>45210</v>
      </c>
      <c r="N11" s="229">
        <v>45211</v>
      </c>
      <c r="O11" s="230">
        <v>45212</v>
      </c>
      <c r="P11" s="229">
        <v>45213</v>
      </c>
      <c r="Q11" s="230">
        <v>45214</v>
      </c>
      <c r="R11" s="229">
        <v>45215</v>
      </c>
      <c r="S11" s="230">
        <v>45216</v>
      </c>
      <c r="T11" s="229">
        <v>45217</v>
      </c>
      <c r="U11" s="230">
        <v>45218</v>
      </c>
      <c r="V11" s="229">
        <v>45219</v>
      </c>
      <c r="W11" s="230">
        <v>45220</v>
      </c>
      <c r="X11" s="229">
        <v>45221</v>
      </c>
      <c r="Y11" s="230">
        <v>45222</v>
      </c>
      <c r="Z11" s="229">
        <v>45223</v>
      </c>
      <c r="AA11" s="230">
        <v>45224</v>
      </c>
      <c r="AB11" s="229">
        <v>45225</v>
      </c>
      <c r="AC11" s="230">
        <v>45226</v>
      </c>
      <c r="AD11" s="229">
        <v>45227</v>
      </c>
      <c r="AE11" s="230">
        <v>45228</v>
      </c>
      <c r="AF11" s="229">
        <v>45229</v>
      </c>
      <c r="AG11" s="230">
        <v>45230</v>
      </c>
      <c r="AH11" s="229">
        <v>45231</v>
      </c>
      <c r="AI11" s="230">
        <v>45232</v>
      </c>
      <c r="AJ11" s="229">
        <v>45233</v>
      </c>
      <c r="AK11" s="230">
        <v>45234</v>
      </c>
      <c r="AL11" s="229">
        <v>45235</v>
      </c>
      <c r="AM11" s="230">
        <v>45236</v>
      </c>
      <c r="AN11" s="229">
        <v>45237</v>
      </c>
      <c r="AO11" s="230">
        <v>45238</v>
      </c>
      <c r="AP11" s="231">
        <v>45239</v>
      </c>
      <c r="AQ11" s="232"/>
      <c r="AR11" s="76"/>
    </row>
    <row r="12" spans="1:47" ht="23.4" customHeight="1" thickBot="1">
      <c r="A12" s="73"/>
      <c r="B12" s="233" t="s">
        <v>262</v>
      </c>
      <c r="C12" s="234"/>
      <c r="D12" s="235"/>
      <c r="E12" s="236">
        <v>1</v>
      </c>
      <c r="F12" s="235">
        <v>1</v>
      </c>
      <c r="G12" s="236">
        <v>1</v>
      </c>
      <c r="H12" s="236">
        <v>1</v>
      </c>
      <c r="I12" s="235">
        <v>1</v>
      </c>
      <c r="J12" s="236">
        <v>1</v>
      </c>
      <c r="K12" s="236">
        <v>1</v>
      </c>
      <c r="L12" s="236">
        <v>1</v>
      </c>
      <c r="M12" s="237">
        <v>1</v>
      </c>
      <c r="N12" s="238" t="s">
        <v>263</v>
      </c>
      <c r="O12" s="238"/>
      <c r="P12" s="238"/>
      <c r="Q12" s="238"/>
      <c r="R12" s="238"/>
      <c r="S12" s="238"/>
      <c r="T12" s="237"/>
      <c r="U12" s="237"/>
      <c r="V12" s="236"/>
      <c r="W12" s="237"/>
      <c r="X12" s="237"/>
      <c r="Y12" s="237"/>
      <c r="Z12" s="237"/>
      <c r="AA12" s="237"/>
      <c r="AB12" s="237"/>
      <c r="AC12" s="237"/>
      <c r="AD12" s="237"/>
      <c r="AE12" s="237"/>
      <c r="AF12" s="237"/>
      <c r="AG12" s="236"/>
      <c r="AH12" s="236"/>
      <c r="AI12" s="235"/>
      <c r="AJ12" s="236"/>
      <c r="AK12" s="235"/>
      <c r="AL12" s="236"/>
      <c r="AM12" s="236"/>
      <c r="AN12" s="236"/>
      <c r="AO12" s="235"/>
      <c r="AP12" s="239"/>
      <c r="AQ12" s="240">
        <f>SUM(B12:AO12)</f>
        <v>9</v>
      </c>
      <c r="AR12" s="241"/>
    </row>
    <row r="13" spans="1:47" ht="23.4" customHeight="1" thickTop="1">
      <c r="A13" s="73"/>
      <c r="B13" s="242">
        <v>1</v>
      </c>
      <c r="C13" s="243"/>
      <c r="D13" s="244"/>
      <c r="E13" s="245"/>
      <c r="F13" s="244"/>
      <c r="G13" s="245"/>
      <c r="H13" s="245"/>
      <c r="I13" s="244"/>
      <c r="J13" s="245"/>
      <c r="K13" s="245"/>
      <c r="L13" s="245"/>
      <c r="M13" s="246"/>
      <c r="N13" s="246"/>
      <c r="O13" s="246"/>
      <c r="P13" s="246"/>
      <c r="Q13" s="246"/>
      <c r="R13" s="246"/>
      <c r="S13" s="246"/>
      <c r="T13" s="246"/>
      <c r="U13" s="246"/>
      <c r="V13" s="245"/>
      <c r="W13" s="246"/>
      <c r="X13" s="246"/>
      <c r="Y13" s="246"/>
      <c r="Z13" s="246"/>
      <c r="AA13" s="246"/>
      <c r="AB13" s="246"/>
      <c r="AC13" s="246"/>
      <c r="AD13" s="246"/>
      <c r="AE13" s="246"/>
      <c r="AF13" s="246"/>
      <c r="AG13" s="245"/>
      <c r="AH13" s="245"/>
      <c r="AI13" s="244"/>
      <c r="AJ13" s="245"/>
      <c r="AK13" s="244"/>
      <c r="AL13" s="245"/>
      <c r="AM13" s="245"/>
      <c r="AN13" s="245"/>
      <c r="AO13" s="244"/>
      <c r="AP13" s="247"/>
      <c r="AQ13" s="248">
        <f>SUM(C13:AP13)</f>
        <v>0</v>
      </c>
      <c r="AR13" s="249"/>
      <c r="AT13" s="77" t="s">
        <v>361</v>
      </c>
      <c r="AU13" s="250" t="e">
        <f>#REF!</f>
        <v>#REF!</v>
      </c>
    </row>
    <row r="14" spans="1:47" ht="23.4" customHeight="1">
      <c r="A14" s="73"/>
      <c r="B14" s="78">
        <v>2</v>
      </c>
      <c r="C14" s="251"/>
      <c r="D14" s="252"/>
      <c r="E14" s="253"/>
      <c r="F14" s="252"/>
      <c r="G14" s="253"/>
      <c r="H14" s="253"/>
      <c r="I14" s="252"/>
      <c r="J14" s="253"/>
      <c r="K14" s="253"/>
      <c r="L14" s="253"/>
      <c r="M14" s="254"/>
      <c r="N14" s="254"/>
      <c r="O14" s="254"/>
      <c r="P14" s="254"/>
      <c r="Q14" s="254"/>
      <c r="R14" s="254"/>
      <c r="S14" s="254"/>
      <c r="T14" s="254"/>
      <c r="U14" s="254"/>
      <c r="V14" s="253"/>
      <c r="W14" s="254"/>
      <c r="X14" s="254"/>
      <c r="Y14" s="254"/>
      <c r="Z14" s="254"/>
      <c r="AA14" s="254"/>
      <c r="AB14" s="254"/>
      <c r="AC14" s="254"/>
      <c r="AD14" s="254"/>
      <c r="AE14" s="254"/>
      <c r="AF14" s="254"/>
      <c r="AG14" s="253"/>
      <c r="AH14" s="253"/>
      <c r="AI14" s="252"/>
      <c r="AJ14" s="253"/>
      <c r="AK14" s="252"/>
      <c r="AL14" s="253"/>
      <c r="AM14" s="253"/>
      <c r="AN14" s="253"/>
      <c r="AO14" s="252"/>
      <c r="AP14" s="255"/>
      <c r="AQ14" s="75">
        <f t="shared" ref="AQ14:AQ42" si="0">SUM(C14:AP14)</f>
        <v>0</v>
      </c>
      <c r="AR14" s="256"/>
    </row>
    <row r="15" spans="1:47" ht="23.4" customHeight="1">
      <c r="A15" s="73"/>
      <c r="B15" s="78">
        <v>3</v>
      </c>
      <c r="C15" s="251"/>
      <c r="D15" s="253"/>
      <c r="E15" s="253"/>
      <c r="F15" s="252"/>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2"/>
      <c r="AJ15" s="253"/>
      <c r="AK15" s="252"/>
      <c r="AL15" s="253"/>
      <c r="AM15" s="253"/>
      <c r="AN15" s="253"/>
      <c r="AO15" s="253"/>
      <c r="AP15" s="255"/>
      <c r="AQ15" s="75">
        <f t="shared" si="0"/>
        <v>0</v>
      </c>
      <c r="AR15" s="256"/>
    </row>
    <row r="16" spans="1:47" ht="23.4" customHeight="1">
      <c r="A16" s="73"/>
      <c r="B16" s="78">
        <v>4</v>
      </c>
      <c r="C16" s="251"/>
      <c r="D16" s="253"/>
      <c r="E16" s="253"/>
      <c r="F16" s="253"/>
      <c r="G16" s="252"/>
      <c r="H16" s="253"/>
      <c r="I16" s="253"/>
      <c r="J16" s="253"/>
      <c r="K16" s="253"/>
      <c r="L16" s="253"/>
      <c r="M16" s="253"/>
      <c r="N16" s="253"/>
      <c r="O16" s="253"/>
      <c r="P16" s="253"/>
      <c r="Q16" s="253"/>
      <c r="R16" s="253"/>
      <c r="S16" s="253"/>
      <c r="T16" s="253"/>
      <c r="U16" s="253"/>
      <c r="V16" s="253"/>
      <c r="W16" s="253"/>
      <c r="X16" s="253"/>
      <c r="Y16" s="253"/>
      <c r="Z16" s="253"/>
      <c r="AA16" s="253"/>
      <c r="AB16" s="254"/>
      <c r="AC16" s="253"/>
      <c r="AD16" s="253"/>
      <c r="AE16" s="253"/>
      <c r="AF16" s="253"/>
      <c r="AG16" s="253"/>
      <c r="AH16" s="253"/>
      <c r="AI16" s="252"/>
      <c r="AJ16" s="253"/>
      <c r="AK16" s="252"/>
      <c r="AL16" s="253"/>
      <c r="AM16" s="253"/>
      <c r="AN16" s="253"/>
      <c r="AO16" s="252"/>
      <c r="AP16" s="255"/>
      <c r="AQ16" s="75">
        <f t="shared" si="0"/>
        <v>0</v>
      </c>
      <c r="AR16" s="256"/>
    </row>
    <row r="17" spans="1:44" ht="23.4" customHeight="1">
      <c r="A17" s="73"/>
      <c r="B17" s="78">
        <v>5</v>
      </c>
      <c r="C17" s="251"/>
      <c r="D17" s="252"/>
      <c r="E17" s="252"/>
      <c r="F17" s="253"/>
      <c r="G17" s="253"/>
      <c r="H17" s="253"/>
      <c r="I17" s="253"/>
      <c r="J17" s="253"/>
      <c r="K17" s="253"/>
      <c r="L17" s="253"/>
      <c r="M17" s="253"/>
      <c r="N17" s="253"/>
      <c r="O17" s="253"/>
      <c r="P17" s="253"/>
      <c r="Q17" s="253"/>
      <c r="R17" s="253"/>
      <c r="S17" s="253"/>
      <c r="T17" s="253"/>
      <c r="U17" s="253"/>
      <c r="V17" s="253"/>
      <c r="W17" s="253"/>
      <c r="X17" s="253"/>
      <c r="Y17" s="253"/>
      <c r="Z17" s="253"/>
      <c r="AA17" s="253"/>
      <c r="AB17" s="252"/>
      <c r="AC17" s="252"/>
      <c r="AD17" s="252"/>
      <c r="AE17" s="252"/>
      <c r="AF17" s="252"/>
      <c r="AG17" s="252"/>
      <c r="AH17" s="253"/>
      <c r="AI17" s="252"/>
      <c r="AJ17" s="253"/>
      <c r="AK17" s="252"/>
      <c r="AL17" s="253"/>
      <c r="AM17" s="253"/>
      <c r="AN17" s="253"/>
      <c r="AO17" s="252"/>
      <c r="AP17" s="255"/>
      <c r="AQ17" s="75">
        <f t="shared" si="0"/>
        <v>0</v>
      </c>
      <c r="AR17" s="256"/>
    </row>
    <row r="18" spans="1:44" ht="23.4" customHeight="1">
      <c r="A18" s="73"/>
      <c r="B18" s="78">
        <v>6</v>
      </c>
      <c r="C18" s="251"/>
      <c r="D18" s="252"/>
      <c r="E18" s="252"/>
      <c r="F18" s="253"/>
      <c r="G18" s="253"/>
      <c r="H18" s="253"/>
      <c r="I18" s="253"/>
      <c r="J18" s="253"/>
      <c r="K18" s="253"/>
      <c r="L18" s="253"/>
      <c r="M18" s="253"/>
      <c r="N18" s="253"/>
      <c r="O18" s="253"/>
      <c r="P18" s="253"/>
      <c r="Q18" s="253"/>
      <c r="R18" s="253"/>
      <c r="S18" s="253"/>
      <c r="T18" s="253"/>
      <c r="U18" s="253"/>
      <c r="V18" s="253"/>
      <c r="W18" s="253"/>
      <c r="X18" s="253"/>
      <c r="Y18" s="253"/>
      <c r="Z18" s="253"/>
      <c r="AA18" s="253"/>
      <c r="AB18" s="252"/>
      <c r="AC18" s="252"/>
      <c r="AD18" s="252"/>
      <c r="AE18" s="252"/>
      <c r="AF18" s="252"/>
      <c r="AG18" s="252"/>
      <c r="AH18" s="253"/>
      <c r="AI18" s="252"/>
      <c r="AJ18" s="252"/>
      <c r="AK18" s="252"/>
      <c r="AL18" s="253"/>
      <c r="AM18" s="253"/>
      <c r="AN18" s="253"/>
      <c r="AO18" s="252"/>
      <c r="AP18" s="255"/>
      <c r="AQ18" s="75">
        <f t="shared" si="0"/>
        <v>0</v>
      </c>
      <c r="AR18" s="256"/>
    </row>
    <row r="19" spans="1:44" ht="23.4" customHeight="1">
      <c r="A19" s="73"/>
      <c r="B19" s="78">
        <v>7</v>
      </c>
      <c r="C19" s="251"/>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4"/>
      <c r="AC19" s="254"/>
      <c r="AD19" s="254"/>
      <c r="AE19" s="254"/>
      <c r="AF19" s="254"/>
      <c r="AG19" s="253"/>
      <c r="AH19" s="253"/>
      <c r="AI19" s="252"/>
      <c r="AJ19" s="253"/>
      <c r="AK19" s="252"/>
      <c r="AL19" s="253"/>
      <c r="AM19" s="253"/>
      <c r="AN19" s="253"/>
      <c r="AO19" s="252"/>
      <c r="AP19" s="255"/>
      <c r="AQ19" s="75">
        <f t="shared" si="0"/>
        <v>0</v>
      </c>
      <c r="AR19" s="256"/>
    </row>
    <row r="20" spans="1:44" ht="23.4" customHeight="1">
      <c r="A20" s="73"/>
      <c r="B20" s="78">
        <v>8</v>
      </c>
      <c r="C20" s="251"/>
      <c r="D20" s="252"/>
      <c r="E20" s="253"/>
      <c r="F20" s="252"/>
      <c r="G20" s="253"/>
      <c r="H20" s="253"/>
      <c r="I20" s="253"/>
      <c r="J20" s="253"/>
      <c r="K20" s="253"/>
      <c r="L20" s="253"/>
      <c r="M20" s="253"/>
      <c r="N20" s="253"/>
      <c r="O20" s="253"/>
      <c r="P20" s="253"/>
      <c r="Q20" s="253"/>
      <c r="R20" s="253"/>
      <c r="S20" s="253"/>
      <c r="T20" s="253"/>
      <c r="U20" s="253"/>
      <c r="V20" s="253"/>
      <c r="W20" s="253"/>
      <c r="X20" s="253"/>
      <c r="Y20" s="253"/>
      <c r="Z20" s="253"/>
      <c r="AA20" s="253"/>
      <c r="AB20" s="254"/>
      <c r="AC20" s="254"/>
      <c r="AD20" s="254"/>
      <c r="AE20" s="254"/>
      <c r="AF20" s="254"/>
      <c r="AG20" s="254"/>
      <c r="AH20" s="253"/>
      <c r="AI20" s="257"/>
      <c r="AJ20" s="253"/>
      <c r="AK20" s="252"/>
      <c r="AL20" s="253"/>
      <c r="AM20" s="253"/>
      <c r="AN20" s="253"/>
      <c r="AO20" s="252"/>
      <c r="AP20" s="255"/>
      <c r="AQ20" s="75">
        <f t="shared" si="0"/>
        <v>0</v>
      </c>
      <c r="AR20" s="256"/>
    </row>
    <row r="21" spans="1:44" ht="23.4" customHeight="1">
      <c r="A21" s="73"/>
      <c r="B21" s="78">
        <v>9</v>
      </c>
      <c r="C21" s="251"/>
      <c r="D21" s="252"/>
      <c r="E21" s="253"/>
      <c r="F21" s="252"/>
      <c r="G21" s="253"/>
      <c r="H21" s="253"/>
      <c r="I21" s="253"/>
      <c r="J21" s="253"/>
      <c r="K21" s="253"/>
      <c r="L21" s="253"/>
      <c r="M21" s="253"/>
      <c r="N21" s="253"/>
      <c r="O21" s="253"/>
      <c r="P21" s="253"/>
      <c r="Q21" s="253"/>
      <c r="R21" s="253"/>
      <c r="S21" s="253"/>
      <c r="T21" s="253"/>
      <c r="U21" s="253"/>
      <c r="V21" s="253"/>
      <c r="W21" s="253"/>
      <c r="X21" s="253"/>
      <c r="Y21" s="253"/>
      <c r="Z21" s="253"/>
      <c r="AA21" s="253"/>
      <c r="AB21" s="254"/>
      <c r="AC21" s="254"/>
      <c r="AD21" s="254"/>
      <c r="AE21" s="254"/>
      <c r="AF21" s="254"/>
      <c r="AG21" s="253"/>
      <c r="AH21" s="253"/>
      <c r="AI21" s="257"/>
      <c r="AJ21" s="253"/>
      <c r="AK21" s="252"/>
      <c r="AL21" s="253"/>
      <c r="AM21" s="253"/>
      <c r="AN21" s="253"/>
      <c r="AO21" s="252"/>
      <c r="AP21" s="255"/>
      <c r="AQ21" s="75">
        <f t="shared" si="0"/>
        <v>0</v>
      </c>
      <c r="AR21" s="256"/>
    </row>
    <row r="22" spans="1:44" ht="23.4" customHeight="1">
      <c r="A22" s="73"/>
      <c r="B22" s="78">
        <v>10</v>
      </c>
      <c r="C22" s="251"/>
      <c r="D22" s="252"/>
      <c r="E22" s="253"/>
      <c r="F22" s="252"/>
      <c r="G22" s="253"/>
      <c r="H22" s="253"/>
      <c r="I22" s="253"/>
      <c r="J22" s="253"/>
      <c r="K22" s="253"/>
      <c r="L22" s="253"/>
      <c r="M22" s="253"/>
      <c r="N22" s="253"/>
      <c r="O22" s="253"/>
      <c r="P22" s="253"/>
      <c r="Q22" s="253"/>
      <c r="R22" s="253"/>
      <c r="S22" s="253"/>
      <c r="T22" s="253"/>
      <c r="U22" s="253"/>
      <c r="V22" s="253"/>
      <c r="W22" s="253"/>
      <c r="X22" s="253"/>
      <c r="Y22" s="253"/>
      <c r="Z22" s="253"/>
      <c r="AA22" s="253"/>
      <c r="AB22" s="253"/>
      <c r="AC22" s="254"/>
      <c r="AD22" s="254"/>
      <c r="AE22" s="254"/>
      <c r="AF22" s="254"/>
      <c r="AG22" s="254"/>
      <c r="AH22" s="253"/>
      <c r="AI22" s="257"/>
      <c r="AJ22" s="253"/>
      <c r="AK22" s="252"/>
      <c r="AL22" s="253"/>
      <c r="AM22" s="253"/>
      <c r="AN22" s="253"/>
      <c r="AO22" s="252"/>
      <c r="AP22" s="255"/>
      <c r="AQ22" s="75">
        <f t="shared" si="0"/>
        <v>0</v>
      </c>
      <c r="AR22" s="256"/>
    </row>
    <row r="23" spans="1:44" ht="23.4" customHeight="1">
      <c r="A23" s="73"/>
      <c r="B23" s="78">
        <v>11</v>
      </c>
      <c r="C23" s="251"/>
      <c r="D23" s="252"/>
      <c r="E23" s="253"/>
      <c r="F23" s="252"/>
      <c r="G23" s="253"/>
      <c r="H23" s="253"/>
      <c r="I23" s="253"/>
      <c r="J23" s="253"/>
      <c r="K23" s="253"/>
      <c r="L23" s="253"/>
      <c r="M23" s="253"/>
      <c r="N23" s="253"/>
      <c r="O23" s="253"/>
      <c r="P23" s="253"/>
      <c r="Q23" s="253"/>
      <c r="R23" s="253"/>
      <c r="S23" s="253"/>
      <c r="T23" s="253"/>
      <c r="U23" s="253"/>
      <c r="V23" s="253"/>
      <c r="W23" s="253"/>
      <c r="X23" s="253"/>
      <c r="Y23" s="253"/>
      <c r="Z23" s="253"/>
      <c r="AA23" s="253"/>
      <c r="AB23" s="253"/>
      <c r="AC23" s="252"/>
      <c r="AD23" s="252"/>
      <c r="AE23" s="252"/>
      <c r="AF23" s="252"/>
      <c r="AG23" s="252"/>
      <c r="AH23" s="253"/>
      <c r="AI23" s="252"/>
      <c r="AJ23" s="253"/>
      <c r="AK23" s="252"/>
      <c r="AL23" s="253"/>
      <c r="AM23" s="253"/>
      <c r="AN23" s="253"/>
      <c r="AO23" s="252"/>
      <c r="AP23" s="255"/>
      <c r="AQ23" s="75">
        <f t="shared" si="0"/>
        <v>0</v>
      </c>
      <c r="AR23" s="256"/>
    </row>
    <row r="24" spans="1:44" ht="23.4" customHeight="1">
      <c r="A24" s="73"/>
      <c r="B24" s="78">
        <v>12</v>
      </c>
      <c r="C24" s="258"/>
      <c r="D24" s="252"/>
      <c r="E24" s="253"/>
      <c r="F24" s="252"/>
      <c r="G24" s="253"/>
      <c r="H24" s="253"/>
      <c r="I24" s="253"/>
      <c r="J24" s="253"/>
      <c r="K24" s="253"/>
      <c r="L24" s="253"/>
      <c r="M24" s="253"/>
      <c r="N24" s="253"/>
      <c r="O24" s="253"/>
      <c r="P24" s="253"/>
      <c r="Q24" s="253"/>
      <c r="R24" s="253"/>
      <c r="S24" s="253"/>
      <c r="T24" s="253"/>
      <c r="U24" s="253"/>
      <c r="V24" s="253"/>
      <c r="W24" s="253"/>
      <c r="X24" s="253"/>
      <c r="Y24" s="253"/>
      <c r="Z24" s="253"/>
      <c r="AA24" s="253"/>
      <c r="AB24" s="253"/>
      <c r="AC24" s="254"/>
      <c r="AD24" s="254"/>
      <c r="AE24" s="254"/>
      <c r="AF24" s="254"/>
      <c r="AG24" s="254"/>
      <c r="AH24" s="253"/>
      <c r="AI24" s="257"/>
      <c r="AJ24" s="253"/>
      <c r="AK24" s="257"/>
      <c r="AL24" s="254"/>
      <c r="AM24" s="254"/>
      <c r="AN24" s="253"/>
      <c r="AO24" s="252"/>
      <c r="AP24" s="255"/>
      <c r="AQ24" s="75">
        <f t="shared" si="0"/>
        <v>0</v>
      </c>
      <c r="AR24" s="256"/>
    </row>
    <row r="25" spans="1:44" ht="23.4" customHeight="1">
      <c r="A25" s="73"/>
      <c r="B25" s="78">
        <v>13</v>
      </c>
      <c r="C25" s="258"/>
      <c r="D25" s="252"/>
      <c r="E25" s="253"/>
      <c r="F25" s="252"/>
      <c r="G25" s="253"/>
      <c r="H25" s="253"/>
      <c r="I25" s="253"/>
      <c r="J25" s="253"/>
      <c r="K25" s="253"/>
      <c r="L25" s="253"/>
      <c r="M25" s="253"/>
      <c r="N25" s="253"/>
      <c r="O25" s="253"/>
      <c r="P25" s="253"/>
      <c r="Q25" s="253"/>
      <c r="R25" s="253"/>
      <c r="S25" s="253"/>
      <c r="T25" s="253"/>
      <c r="U25" s="253"/>
      <c r="V25" s="253"/>
      <c r="W25" s="253"/>
      <c r="X25" s="253"/>
      <c r="Y25" s="253"/>
      <c r="Z25" s="253"/>
      <c r="AA25" s="253"/>
      <c r="AB25" s="253"/>
      <c r="AC25" s="254"/>
      <c r="AD25" s="254"/>
      <c r="AE25" s="254"/>
      <c r="AF25" s="254"/>
      <c r="AG25" s="253"/>
      <c r="AH25" s="253"/>
      <c r="AI25" s="252"/>
      <c r="AJ25" s="253"/>
      <c r="AK25" s="257"/>
      <c r="AL25" s="254"/>
      <c r="AM25" s="254"/>
      <c r="AN25" s="253"/>
      <c r="AO25" s="252"/>
      <c r="AP25" s="255"/>
      <c r="AQ25" s="75">
        <f t="shared" si="0"/>
        <v>0</v>
      </c>
      <c r="AR25" s="256"/>
    </row>
    <row r="26" spans="1:44" ht="23.4" customHeight="1">
      <c r="A26" s="73"/>
      <c r="B26" s="78">
        <v>14</v>
      </c>
      <c r="C26" s="260"/>
      <c r="D26" s="254"/>
      <c r="E26" s="253"/>
      <c r="F26" s="252"/>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2"/>
      <c r="AE26" s="252"/>
      <c r="AF26" s="252"/>
      <c r="AG26" s="252"/>
      <c r="AH26" s="253"/>
      <c r="AI26" s="252"/>
      <c r="AJ26" s="253"/>
      <c r="AK26" s="257"/>
      <c r="AL26" s="254"/>
      <c r="AM26" s="254"/>
      <c r="AN26" s="253"/>
      <c r="AO26" s="252"/>
      <c r="AP26" s="255"/>
      <c r="AQ26" s="75">
        <f t="shared" si="0"/>
        <v>0</v>
      </c>
      <c r="AR26" s="256"/>
    </row>
    <row r="27" spans="1:44" ht="23.4" customHeight="1">
      <c r="A27" s="73"/>
      <c r="B27" s="78">
        <v>15</v>
      </c>
      <c r="C27" s="260"/>
      <c r="D27" s="254"/>
      <c r="E27" s="253"/>
      <c r="F27" s="252"/>
      <c r="G27" s="253"/>
      <c r="H27" s="253"/>
      <c r="I27" s="253"/>
      <c r="J27" s="253"/>
      <c r="K27" s="253"/>
      <c r="L27" s="253"/>
      <c r="M27" s="253"/>
      <c r="N27" s="253"/>
      <c r="O27" s="253"/>
      <c r="P27" s="253"/>
      <c r="Q27" s="253"/>
      <c r="R27" s="253"/>
      <c r="S27" s="253"/>
      <c r="T27" s="253"/>
      <c r="U27" s="253"/>
      <c r="V27" s="253"/>
      <c r="W27" s="253"/>
      <c r="X27" s="253"/>
      <c r="Y27" s="253"/>
      <c r="Z27" s="253"/>
      <c r="AA27" s="253"/>
      <c r="AB27" s="253"/>
      <c r="AC27" s="254"/>
      <c r="AD27" s="254"/>
      <c r="AE27" s="254"/>
      <c r="AF27" s="254"/>
      <c r="AG27" s="254"/>
      <c r="AH27" s="253"/>
      <c r="AI27" s="252"/>
      <c r="AJ27" s="253"/>
      <c r="AK27" s="257"/>
      <c r="AL27" s="254"/>
      <c r="AM27" s="254"/>
      <c r="AN27" s="253"/>
      <c r="AO27" s="252"/>
      <c r="AP27" s="255"/>
      <c r="AQ27" s="75">
        <f t="shared" si="0"/>
        <v>0</v>
      </c>
      <c r="AR27" s="256"/>
    </row>
    <row r="28" spans="1:44" ht="23.4" customHeight="1">
      <c r="A28" s="73"/>
      <c r="B28" s="78">
        <v>16</v>
      </c>
      <c r="C28" s="260"/>
      <c r="D28" s="254"/>
      <c r="E28" s="253"/>
      <c r="F28" s="252"/>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4"/>
      <c r="AE28" s="254"/>
      <c r="AF28" s="254"/>
      <c r="AG28" s="254"/>
      <c r="AH28" s="253"/>
      <c r="AI28" s="257"/>
      <c r="AJ28" s="253"/>
      <c r="AK28" s="252"/>
      <c r="AL28" s="254"/>
      <c r="AM28" s="254"/>
      <c r="AN28" s="253"/>
      <c r="AO28" s="252"/>
      <c r="AP28" s="255"/>
      <c r="AQ28" s="75">
        <f t="shared" si="0"/>
        <v>0</v>
      </c>
      <c r="AR28" s="256"/>
    </row>
    <row r="29" spans="1:44" ht="23.4" customHeight="1">
      <c r="A29" s="73"/>
      <c r="B29" s="78">
        <v>17</v>
      </c>
      <c r="C29" s="258"/>
      <c r="D29" s="252"/>
      <c r="E29" s="253"/>
      <c r="F29" s="252"/>
      <c r="G29" s="253"/>
      <c r="H29" s="253"/>
      <c r="I29" s="253"/>
      <c r="J29" s="253"/>
      <c r="K29" s="253"/>
      <c r="L29" s="253"/>
      <c r="M29" s="253"/>
      <c r="N29" s="253"/>
      <c r="O29" s="253"/>
      <c r="P29" s="253"/>
      <c r="Q29" s="253"/>
      <c r="R29" s="253"/>
      <c r="S29" s="253"/>
      <c r="T29" s="253"/>
      <c r="U29" s="253"/>
      <c r="V29" s="253"/>
      <c r="W29" s="253"/>
      <c r="X29" s="253"/>
      <c r="Y29" s="253"/>
      <c r="Z29" s="253"/>
      <c r="AA29" s="253"/>
      <c r="AB29" s="253"/>
      <c r="AC29" s="254"/>
      <c r="AD29" s="254"/>
      <c r="AE29" s="254"/>
      <c r="AF29" s="254"/>
      <c r="AG29" s="253"/>
      <c r="AH29" s="253"/>
      <c r="AI29" s="257"/>
      <c r="AJ29" s="253"/>
      <c r="AK29" s="257"/>
      <c r="AL29" s="254"/>
      <c r="AM29" s="254"/>
      <c r="AN29" s="253"/>
      <c r="AO29" s="252"/>
      <c r="AP29" s="255"/>
      <c r="AQ29" s="75">
        <f t="shared" si="0"/>
        <v>0</v>
      </c>
      <c r="AR29" s="256"/>
    </row>
    <row r="30" spans="1:44" ht="23.4" customHeight="1">
      <c r="A30" s="73"/>
      <c r="B30" s="78">
        <v>18</v>
      </c>
      <c r="C30" s="251"/>
      <c r="D30" s="253"/>
      <c r="E30" s="253"/>
      <c r="F30" s="252"/>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4"/>
      <c r="AE30" s="254"/>
      <c r="AF30" s="254"/>
      <c r="AG30" s="254"/>
      <c r="AH30" s="253"/>
      <c r="AI30" s="257"/>
      <c r="AJ30" s="253"/>
      <c r="AK30" s="257"/>
      <c r="AL30" s="254"/>
      <c r="AM30" s="254"/>
      <c r="AN30" s="253"/>
      <c r="AO30" s="252"/>
      <c r="AP30" s="255"/>
      <c r="AQ30" s="75">
        <f t="shared" si="0"/>
        <v>0</v>
      </c>
      <c r="AR30" s="256"/>
    </row>
    <row r="31" spans="1:44" ht="23.4" customHeight="1">
      <c r="A31" s="73"/>
      <c r="B31" s="78">
        <v>19</v>
      </c>
      <c r="C31" s="258"/>
      <c r="D31" s="252"/>
      <c r="E31" s="253"/>
      <c r="F31" s="252"/>
      <c r="G31" s="253"/>
      <c r="H31" s="253"/>
      <c r="I31" s="253"/>
      <c r="J31" s="253"/>
      <c r="K31" s="253"/>
      <c r="L31" s="253"/>
      <c r="M31" s="253"/>
      <c r="N31" s="253"/>
      <c r="O31" s="253"/>
      <c r="P31" s="253"/>
      <c r="Q31" s="253"/>
      <c r="R31" s="253"/>
      <c r="S31" s="253"/>
      <c r="T31" s="253"/>
      <c r="U31" s="253"/>
      <c r="V31" s="253"/>
      <c r="W31" s="253"/>
      <c r="X31" s="253"/>
      <c r="Y31" s="253"/>
      <c r="Z31" s="253"/>
      <c r="AA31" s="253"/>
      <c r="AB31" s="254"/>
      <c r="AC31" s="254"/>
      <c r="AD31" s="254"/>
      <c r="AE31" s="254"/>
      <c r="AF31" s="254"/>
      <c r="AG31" s="254"/>
      <c r="AH31" s="253"/>
      <c r="AI31" s="252"/>
      <c r="AJ31" s="253"/>
      <c r="AK31" s="252"/>
      <c r="AL31" s="253"/>
      <c r="AM31" s="253"/>
      <c r="AN31" s="253"/>
      <c r="AO31" s="252"/>
      <c r="AP31" s="255"/>
      <c r="AQ31" s="75">
        <f t="shared" si="0"/>
        <v>0</v>
      </c>
      <c r="AR31" s="256"/>
    </row>
    <row r="32" spans="1:44" ht="23.4" customHeight="1">
      <c r="A32" s="73"/>
      <c r="B32" s="78">
        <v>20</v>
      </c>
      <c r="C32" s="258"/>
      <c r="D32" s="261"/>
      <c r="E32" s="253"/>
      <c r="F32" s="252"/>
      <c r="G32" s="253"/>
      <c r="H32" s="253"/>
      <c r="I32" s="253"/>
      <c r="J32" s="253"/>
      <c r="K32" s="253"/>
      <c r="L32" s="253"/>
      <c r="M32" s="253"/>
      <c r="N32" s="253"/>
      <c r="O32" s="253"/>
      <c r="P32" s="253"/>
      <c r="Q32" s="253"/>
      <c r="R32" s="262"/>
      <c r="S32" s="262"/>
      <c r="T32" s="262"/>
      <c r="U32" s="262"/>
      <c r="V32" s="262"/>
      <c r="W32" s="262"/>
      <c r="X32" s="262"/>
      <c r="Y32" s="262"/>
      <c r="Z32" s="262"/>
      <c r="AA32" s="262"/>
      <c r="AB32" s="262"/>
      <c r="AC32" s="262"/>
      <c r="AD32" s="262"/>
      <c r="AE32" s="262"/>
      <c r="AF32" s="262"/>
      <c r="AG32" s="262"/>
      <c r="AH32" s="259"/>
      <c r="AI32" s="261"/>
      <c r="AJ32" s="259"/>
      <c r="AK32" s="261"/>
      <c r="AL32" s="259"/>
      <c r="AM32" s="259"/>
      <c r="AN32" s="259"/>
      <c r="AO32" s="261"/>
      <c r="AP32" s="263"/>
      <c r="AQ32" s="264">
        <f t="shared" si="0"/>
        <v>0</v>
      </c>
      <c r="AR32" s="265"/>
    </row>
    <row r="33" spans="1:44" ht="23.4" customHeight="1">
      <c r="A33" s="73"/>
      <c r="B33" s="78">
        <v>21</v>
      </c>
      <c r="C33" s="258"/>
      <c r="D33" s="261"/>
      <c r="E33" s="253"/>
      <c r="F33" s="252"/>
      <c r="G33" s="253"/>
      <c r="H33" s="253"/>
      <c r="I33" s="253"/>
      <c r="J33" s="253"/>
      <c r="K33" s="253"/>
      <c r="L33" s="253"/>
      <c r="M33" s="253"/>
      <c r="N33" s="253"/>
      <c r="O33" s="253"/>
      <c r="P33" s="253"/>
      <c r="Q33" s="253"/>
      <c r="R33" s="262"/>
      <c r="S33" s="262"/>
      <c r="T33" s="262"/>
      <c r="U33" s="262"/>
      <c r="V33" s="262"/>
      <c r="W33" s="262"/>
      <c r="X33" s="262"/>
      <c r="Y33" s="262"/>
      <c r="Z33" s="262"/>
      <c r="AA33" s="262"/>
      <c r="AB33" s="262"/>
      <c r="AC33" s="262"/>
      <c r="AD33" s="262"/>
      <c r="AE33" s="262"/>
      <c r="AF33" s="262"/>
      <c r="AG33" s="262"/>
      <c r="AH33" s="259"/>
      <c r="AI33" s="261"/>
      <c r="AJ33" s="259"/>
      <c r="AK33" s="261"/>
      <c r="AL33" s="259"/>
      <c r="AM33" s="259"/>
      <c r="AN33" s="259"/>
      <c r="AO33" s="261"/>
      <c r="AP33" s="263"/>
      <c r="AQ33" s="264">
        <f t="shared" si="0"/>
        <v>0</v>
      </c>
      <c r="AR33" s="265"/>
    </row>
    <row r="34" spans="1:44" ht="23.4" customHeight="1">
      <c r="A34" s="73"/>
      <c r="B34" s="78">
        <v>22</v>
      </c>
      <c r="C34" s="258"/>
      <c r="D34" s="261"/>
      <c r="E34" s="253"/>
      <c r="F34" s="252"/>
      <c r="G34" s="253"/>
      <c r="H34" s="253"/>
      <c r="I34" s="253"/>
      <c r="J34" s="253"/>
      <c r="K34" s="253"/>
      <c r="L34" s="253"/>
      <c r="M34" s="253"/>
      <c r="N34" s="253"/>
      <c r="O34" s="253"/>
      <c r="P34" s="253"/>
      <c r="Q34" s="253"/>
      <c r="R34" s="262"/>
      <c r="S34" s="262"/>
      <c r="T34" s="262"/>
      <c r="U34" s="262"/>
      <c r="V34" s="262"/>
      <c r="W34" s="262"/>
      <c r="X34" s="262"/>
      <c r="Y34" s="262"/>
      <c r="Z34" s="262"/>
      <c r="AA34" s="262"/>
      <c r="AB34" s="262"/>
      <c r="AC34" s="262"/>
      <c r="AD34" s="262"/>
      <c r="AE34" s="262"/>
      <c r="AF34" s="262"/>
      <c r="AG34" s="262"/>
      <c r="AH34" s="259"/>
      <c r="AI34" s="261"/>
      <c r="AJ34" s="259"/>
      <c r="AK34" s="261"/>
      <c r="AL34" s="259"/>
      <c r="AM34" s="259"/>
      <c r="AN34" s="259"/>
      <c r="AO34" s="261"/>
      <c r="AP34" s="263"/>
      <c r="AQ34" s="264">
        <f t="shared" si="0"/>
        <v>0</v>
      </c>
      <c r="AR34" s="265"/>
    </row>
    <row r="35" spans="1:44" ht="23.4" customHeight="1">
      <c r="A35" s="73"/>
      <c r="B35" s="78">
        <v>23</v>
      </c>
      <c r="C35" s="258"/>
      <c r="D35" s="261"/>
      <c r="E35" s="253"/>
      <c r="F35" s="252"/>
      <c r="G35" s="253"/>
      <c r="H35" s="253"/>
      <c r="I35" s="253"/>
      <c r="J35" s="253"/>
      <c r="K35" s="253"/>
      <c r="L35" s="253"/>
      <c r="M35" s="253"/>
      <c r="N35" s="253"/>
      <c r="O35" s="253"/>
      <c r="P35" s="253"/>
      <c r="Q35" s="253"/>
      <c r="R35" s="262"/>
      <c r="S35" s="262"/>
      <c r="T35" s="262"/>
      <c r="U35" s="262"/>
      <c r="V35" s="262"/>
      <c r="W35" s="262"/>
      <c r="X35" s="262"/>
      <c r="Y35" s="262"/>
      <c r="Z35" s="262"/>
      <c r="AA35" s="262"/>
      <c r="AB35" s="262"/>
      <c r="AC35" s="262"/>
      <c r="AD35" s="262"/>
      <c r="AE35" s="262"/>
      <c r="AF35" s="262"/>
      <c r="AG35" s="262"/>
      <c r="AH35" s="259"/>
      <c r="AI35" s="261"/>
      <c r="AJ35" s="259"/>
      <c r="AK35" s="261"/>
      <c r="AL35" s="259"/>
      <c r="AM35" s="259"/>
      <c r="AN35" s="259"/>
      <c r="AO35" s="261"/>
      <c r="AP35" s="263"/>
      <c r="AQ35" s="264">
        <f t="shared" si="0"/>
        <v>0</v>
      </c>
      <c r="AR35" s="265"/>
    </row>
    <row r="36" spans="1:44" ht="23.4" customHeight="1">
      <c r="A36" s="73"/>
      <c r="B36" s="78">
        <v>24</v>
      </c>
      <c r="C36" s="258"/>
      <c r="D36" s="261"/>
      <c r="E36" s="253"/>
      <c r="F36" s="252"/>
      <c r="G36" s="253"/>
      <c r="H36" s="253"/>
      <c r="I36" s="253"/>
      <c r="J36" s="253"/>
      <c r="K36" s="253"/>
      <c r="L36" s="253"/>
      <c r="M36" s="253"/>
      <c r="N36" s="253"/>
      <c r="O36" s="253"/>
      <c r="P36" s="253"/>
      <c r="Q36" s="253"/>
      <c r="R36" s="262"/>
      <c r="S36" s="262"/>
      <c r="T36" s="262"/>
      <c r="U36" s="262"/>
      <c r="V36" s="262"/>
      <c r="W36" s="262"/>
      <c r="X36" s="262"/>
      <c r="Y36" s="262"/>
      <c r="Z36" s="262"/>
      <c r="AA36" s="262"/>
      <c r="AB36" s="262"/>
      <c r="AC36" s="262"/>
      <c r="AD36" s="262"/>
      <c r="AE36" s="262"/>
      <c r="AF36" s="262"/>
      <c r="AG36" s="262"/>
      <c r="AH36" s="259"/>
      <c r="AI36" s="261"/>
      <c r="AJ36" s="259"/>
      <c r="AK36" s="261"/>
      <c r="AL36" s="259"/>
      <c r="AM36" s="259"/>
      <c r="AN36" s="259"/>
      <c r="AO36" s="261"/>
      <c r="AP36" s="263"/>
      <c r="AQ36" s="264">
        <f t="shared" si="0"/>
        <v>0</v>
      </c>
      <c r="AR36" s="265"/>
    </row>
    <row r="37" spans="1:44" ht="23.4" customHeight="1">
      <c r="A37" s="73"/>
      <c r="B37" s="78">
        <v>25</v>
      </c>
      <c r="C37" s="258"/>
      <c r="D37" s="261"/>
      <c r="E37" s="259"/>
      <c r="F37" s="261"/>
      <c r="G37" s="261"/>
      <c r="H37" s="261"/>
      <c r="I37" s="261"/>
      <c r="J37" s="259"/>
      <c r="K37" s="261"/>
      <c r="L37" s="261"/>
      <c r="M37" s="259"/>
      <c r="N37" s="259"/>
      <c r="O37" s="262"/>
      <c r="P37" s="253"/>
      <c r="Q37" s="253"/>
      <c r="R37" s="262"/>
      <c r="S37" s="262"/>
      <c r="T37" s="262"/>
      <c r="U37" s="262"/>
      <c r="V37" s="262"/>
      <c r="W37" s="262"/>
      <c r="X37" s="262"/>
      <c r="Y37" s="262"/>
      <c r="Z37" s="262"/>
      <c r="AA37" s="262"/>
      <c r="AB37" s="262"/>
      <c r="AC37" s="262"/>
      <c r="AD37" s="262"/>
      <c r="AE37" s="262"/>
      <c r="AF37" s="262"/>
      <c r="AG37" s="262"/>
      <c r="AH37" s="259"/>
      <c r="AI37" s="261"/>
      <c r="AJ37" s="259"/>
      <c r="AK37" s="261"/>
      <c r="AL37" s="259"/>
      <c r="AM37" s="259"/>
      <c r="AN37" s="259"/>
      <c r="AO37" s="261"/>
      <c r="AP37" s="263"/>
      <c r="AQ37" s="264">
        <f t="shared" si="0"/>
        <v>0</v>
      </c>
      <c r="AR37" s="265"/>
    </row>
    <row r="38" spans="1:44" ht="23.4" customHeight="1">
      <c r="A38" s="73"/>
      <c r="B38" s="78">
        <v>26</v>
      </c>
      <c r="C38" s="258"/>
      <c r="D38" s="261"/>
      <c r="E38" s="259"/>
      <c r="F38" s="261"/>
      <c r="G38" s="261"/>
      <c r="H38" s="261"/>
      <c r="I38" s="261"/>
      <c r="J38" s="259"/>
      <c r="K38" s="261"/>
      <c r="L38" s="261"/>
      <c r="M38" s="259"/>
      <c r="N38" s="259"/>
      <c r="O38" s="262"/>
      <c r="P38" s="253"/>
      <c r="Q38" s="253"/>
      <c r="R38" s="262"/>
      <c r="S38" s="262"/>
      <c r="T38" s="262"/>
      <c r="U38" s="262"/>
      <c r="V38" s="262"/>
      <c r="W38" s="262"/>
      <c r="X38" s="262"/>
      <c r="Y38" s="262"/>
      <c r="Z38" s="262"/>
      <c r="AA38" s="262"/>
      <c r="AB38" s="262"/>
      <c r="AC38" s="262"/>
      <c r="AD38" s="262"/>
      <c r="AE38" s="262"/>
      <c r="AF38" s="262"/>
      <c r="AG38" s="262"/>
      <c r="AH38" s="259"/>
      <c r="AI38" s="261"/>
      <c r="AJ38" s="259"/>
      <c r="AK38" s="261"/>
      <c r="AL38" s="259"/>
      <c r="AM38" s="259"/>
      <c r="AN38" s="259"/>
      <c r="AO38" s="261"/>
      <c r="AP38" s="263"/>
      <c r="AQ38" s="264">
        <f t="shared" si="0"/>
        <v>0</v>
      </c>
      <c r="AR38" s="265"/>
    </row>
    <row r="39" spans="1:44" ht="23.4" customHeight="1">
      <c r="A39" s="73"/>
      <c r="B39" s="78">
        <v>27</v>
      </c>
      <c r="C39" s="258"/>
      <c r="D39" s="261"/>
      <c r="E39" s="259"/>
      <c r="F39" s="261"/>
      <c r="G39" s="261"/>
      <c r="H39" s="261"/>
      <c r="I39" s="261"/>
      <c r="J39" s="259"/>
      <c r="K39" s="261"/>
      <c r="L39" s="261"/>
      <c r="M39" s="259"/>
      <c r="N39" s="259"/>
      <c r="O39" s="262"/>
      <c r="P39" s="262"/>
      <c r="Q39" s="262"/>
      <c r="R39" s="262"/>
      <c r="S39" s="262"/>
      <c r="T39" s="262"/>
      <c r="U39" s="262"/>
      <c r="V39" s="262"/>
      <c r="W39" s="262"/>
      <c r="X39" s="262"/>
      <c r="Y39" s="262"/>
      <c r="Z39" s="262"/>
      <c r="AA39" s="262"/>
      <c r="AB39" s="262"/>
      <c r="AC39" s="262"/>
      <c r="AD39" s="262"/>
      <c r="AE39" s="262"/>
      <c r="AF39" s="262"/>
      <c r="AG39" s="262"/>
      <c r="AH39" s="259"/>
      <c r="AI39" s="261"/>
      <c r="AJ39" s="259"/>
      <c r="AK39" s="261"/>
      <c r="AL39" s="259"/>
      <c r="AM39" s="259"/>
      <c r="AN39" s="259"/>
      <c r="AO39" s="261"/>
      <c r="AP39" s="263"/>
      <c r="AQ39" s="264">
        <f t="shared" si="0"/>
        <v>0</v>
      </c>
      <c r="AR39" s="265"/>
    </row>
    <row r="40" spans="1:44" ht="23.4" customHeight="1">
      <c r="A40" s="73"/>
      <c r="B40" s="78">
        <v>28</v>
      </c>
      <c r="C40" s="258"/>
      <c r="D40" s="261"/>
      <c r="E40" s="259"/>
      <c r="F40" s="261"/>
      <c r="G40" s="261"/>
      <c r="H40" s="261"/>
      <c r="I40" s="261"/>
      <c r="J40" s="259"/>
      <c r="K40" s="261"/>
      <c r="L40" s="261"/>
      <c r="M40" s="259"/>
      <c r="N40" s="259"/>
      <c r="O40" s="262"/>
      <c r="P40" s="262"/>
      <c r="Q40" s="262"/>
      <c r="R40" s="262"/>
      <c r="S40" s="262"/>
      <c r="T40" s="262"/>
      <c r="U40" s="262"/>
      <c r="V40" s="262"/>
      <c r="W40" s="262"/>
      <c r="X40" s="262"/>
      <c r="Y40" s="262"/>
      <c r="Z40" s="262"/>
      <c r="AA40" s="262"/>
      <c r="AB40" s="262"/>
      <c r="AC40" s="262"/>
      <c r="AD40" s="262"/>
      <c r="AE40" s="262"/>
      <c r="AF40" s="262"/>
      <c r="AG40" s="262"/>
      <c r="AH40" s="259"/>
      <c r="AI40" s="261"/>
      <c r="AJ40" s="259"/>
      <c r="AK40" s="261"/>
      <c r="AL40" s="259"/>
      <c r="AM40" s="259"/>
      <c r="AN40" s="259"/>
      <c r="AO40" s="261"/>
      <c r="AP40" s="263"/>
      <c r="AQ40" s="264">
        <f t="shared" si="0"/>
        <v>0</v>
      </c>
      <c r="AR40" s="265"/>
    </row>
    <row r="41" spans="1:44" ht="23.4" customHeight="1">
      <c r="A41" s="73"/>
      <c r="B41" s="78">
        <v>29</v>
      </c>
      <c r="C41" s="258"/>
      <c r="D41" s="261"/>
      <c r="E41" s="259"/>
      <c r="F41" s="261"/>
      <c r="G41" s="261"/>
      <c r="H41" s="261"/>
      <c r="I41" s="261"/>
      <c r="J41" s="259"/>
      <c r="K41" s="261"/>
      <c r="L41" s="261"/>
      <c r="M41" s="259"/>
      <c r="N41" s="259"/>
      <c r="O41" s="262"/>
      <c r="P41" s="262"/>
      <c r="Q41" s="262"/>
      <c r="R41" s="262"/>
      <c r="S41" s="262"/>
      <c r="T41" s="262"/>
      <c r="U41" s="262"/>
      <c r="V41" s="262"/>
      <c r="W41" s="262"/>
      <c r="X41" s="262"/>
      <c r="Y41" s="262"/>
      <c r="Z41" s="262"/>
      <c r="AA41" s="262"/>
      <c r="AB41" s="262"/>
      <c r="AC41" s="262"/>
      <c r="AD41" s="262"/>
      <c r="AE41" s="262"/>
      <c r="AF41" s="262"/>
      <c r="AG41" s="262"/>
      <c r="AH41" s="259"/>
      <c r="AI41" s="261"/>
      <c r="AJ41" s="259"/>
      <c r="AK41" s="261"/>
      <c r="AL41" s="259"/>
      <c r="AM41" s="259"/>
      <c r="AN41" s="259"/>
      <c r="AO41" s="261"/>
      <c r="AP41" s="263"/>
      <c r="AQ41" s="264">
        <f t="shared" si="0"/>
        <v>0</v>
      </c>
      <c r="AR41" s="265"/>
    </row>
    <row r="42" spans="1:44" ht="23.4" customHeight="1" thickBot="1">
      <c r="A42" s="73"/>
      <c r="B42" s="266">
        <v>30</v>
      </c>
      <c r="C42" s="267"/>
      <c r="D42" s="268"/>
      <c r="E42" s="269"/>
      <c r="F42" s="268"/>
      <c r="G42" s="269"/>
      <c r="H42" s="268"/>
      <c r="I42" s="269"/>
      <c r="J42" s="269"/>
      <c r="K42" s="268"/>
      <c r="L42" s="269"/>
      <c r="M42" s="269"/>
      <c r="N42" s="269"/>
      <c r="O42" s="270"/>
      <c r="P42" s="270"/>
      <c r="Q42" s="270"/>
      <c r="R42" s="270"/>
      <c r="S42" s="270"/>
      <c r="T42" s="270"/>
      <c r="U42" s="270"/>
      <c r="V42" s="270"/>
      <c r="W42" s="270"/>
      <c r="X42" s="270"/>
      <c r="Y42" s="270"/>
      <c r="Z42" s="270"/>
      <c r="AA42" s="270"/>
      <c r="AB42" s="270"/>
      <c r="AC42" s="270"/>
      <c r="AD42" s="270"/>
      <c r="AE42" s="270"/>
      <c r="AF42" s="270"/>
      <c r="AG42" s="269"/>
      <c r="AH42" s="269"/>
      <c r="AI42" s="268"/>
      <c r="AJ42" s="269"/>
      <c r="AK42" s="268"/>
      <c r="AL42" s="269"/>
      <c r="AM42" s="269"/>
      <c r="AN42" s="269"/>
      <c r="AO42" s="268"/>
      <c r="AP42" s="271"/>
      <c r="AQ42" s="264">
        <f t="shared" si="0"/>
        <v>0</v>
      </c>
      <c r="AR42" s="272"/>
    </row>
    <row r="43" spans="1:44" ht="23.4" customHeight="1">
      <c r="A43" s="474" t="s">
        <v>362</v>
      </c>
      <c r="B43" s="273" t="str">
        <f>IF(AO2&gt;29,"10名以上","4名以上")</f>
        <v>4名以上</v>
      </c>
      <c r="C43" s="274">
        <f>IF(AND(IF($AO$2&gt;29,SUM(C13:C42),0),IF(COUNT(C13:C42)&gt;9,SUM(C13:C42),0)),SUM(C13:C42),0)+IF(AND(IF($AO$2&lt;30,SUM(C13:C42),0),IF(COUNT(C13:C42)&gt;3,SUM(C13:C42)&lt;4,0)),SUM(C13:C42),0)</f>
        <v>0</v>
      </c>
      <c r="D43" s="299">
        <f t="shared" ref="D43:F43" si="1">IF(AND(IF($AO$2&gt;29,SUM(D13:D42),0),IF(COUNT(D13:D42)&gt;9,SUM(D13:D42),0)),SUM(D13:D42),0)+IF(AND(IF($AO$2&lt;30,SUM(D13:D42),0),IF(COUNT(D13:D42)&gt;3,SUM(D13:D42)&lt;4,0)),SUM(D13:D42),0)</f>
        <v>0</v>
      </c>
      <c r="E43" s="299">
        <f t="shared" si="1"/>
        <v>0</v>
      </c>
      <c r="F43" s="299">
        <f t="shared" si="1"/>
        <v>0</v>
      </c>
      <c r="G43" s="299">
        <f>IF(AND(IF($AO$2&gt;29,SUM(G13:G42),0),IF(COUNT(G13:G42)&gt;9,SUM(G13:G42),0)),SUM(G13:G42),0)+IF(AND(IF($AO$2&lt;30,SUM(G13:G42),0),IF(COUNT(G13:G42)&gt;3,SUM(G13:G42),0)),SUM(G13:G42),0)</f>
        <v>0</v>
      </c>
      <c r="H43" s="299">
        <f t="shared" ref="H43:AP43" si="2">IF(AND(IF($AO$2&gt;29,SUM(H13:H42),0),IF(COUNT(H13:H42)&gt;9,SUM(H13:H42),0)),SUM(H13:H42),0)+IF(AND(IF($AO$2&lt;30,SUM(H13:H42),0),IF(COUNT(H13:H42)&gt;3,SUM(H13:H42),0)),SUM(H13:H42),0)</f>
        <v>0</v>
      </c>
      <c r="I43" s="299">
        <f t="shared" si="2"/>
        <v>0</v>
      </c>
      <c r="J43" s="299">
        <f t="shared" si="2"/>
        <v>0</v>
      </c>
      <c r="K43" s="299">
        <f t="shared" si="2"/>
        <v>0</v>
      </c>
      <c r="L43" s="299">
        <f t="shared" si="2"/>
        <v>0</v>
      </c>
      <c r="M43" s="299">
        <f t="shared" si="2"/>
        <v>0</v>
      </c>
      <c r="N43" s="299">
        <f t="shared" si="2"/>
        <v>0</v>
      </c>
      <c r="O43" s="299">
        <f t="shared" si="2"/>
        <v>0</v>
      </c>
      <c r="P43" s="299">
        <f t="shared" si="2"/>
        <v>0</v>
      </c>
      <c r="Q43" s="299">
        <f t="shared" si="2"/>
        <v>0</v>
      </c>
      <c r="R43" s="299">
        <f t="shared" si="2"/>
        <v>0</v>
      </c>
      <c r="S43" s="299">
        <f t="shared" si="2"/>
        <v>0</v>
      </c>
      <c r="T43" s="299">
        <f t="shared" si="2"/>
        <v>0</v>
      </c>
      <c r="U43" s="299">
        <f t="shared" si="2"/>
        <v>0</v>
      </c>
      <c r="V43" s="299">
        <f t="shared" si="2"/>
        <v>0</v>
      </c>
      <c r="W43" s="299">
        <f t="shared" si="2"/>
        <v>0</v>
      </c>
      <c r="X43" s="299">
        <f t="shared" si="2"/>
        <v>0</v>
      </c>
      <c r="Y43" s="299">
        <f t="shared" si="2"/>
        <v>0</v>
      </c>
      <c r="Z43" s="299">
        <f t="shared" si="2"/>
        <v>0</v>
      </c>
      <c r="AA43" s="299">
        <f t="shared" si="2"/>
        <v>0</v>
      </c>
      <c r="AB43" s="299">
        <f t="shared" si="2"/>
        <v>0</v>
      </c>
      <c r="AC43" s="299">
        <f t="shared" si="2"/>
        <v>0</v>
      </c>
      <c r="AD43" s="299">
        <f t="shared" si="2"/>
        <v>0</v>
      </c>
      <c r="AE43" s="299">
        <f t="shared" si="2"/>
        <v>0</v>
      </c>
      <c r="AF43" s="299">
        <f t="shared" si="2"/>
        <v>0</v>
      </c>
      <c r="AG43" s="299">
        <f t="shared" si="2"/>
        <v>0</v>
      </c>
      <c r="AH43" s="299">
        <f t="shared" si="2"/>
        <v>0</v>
      </c>
      <c r="AI43" s="299">
        <f t="shared" si="2"/>
        <v>0</v>
      </c>
      <c r="AJ43" s="299">
        <f t="shared" si="2"/>
        <v>0</v>
      </c>
      <c r="AK43" s="299">
        <f t="shared" si="2"/>
        <v>0</v>
      </c>
      <c r="AL43" s="299">
        <f t="shared" si="2"/>
        <v>0</v>
      </c>
      <c r="AM43" s="299">
        <f t="shared" si="2"/>
        <v>0</v>
      </c>
      <c r="AN43" s="299">
        <f t="shared" si="2"/>
        <v>0</v>
      </c>
      <c r="AO43" s="299">
        <f t="shared" si="2"/>
        <v>0</v>
      </c>
      <c r="AP43" s="299">
        <f t="shared" si="2"/>
        <v>0</v>
      </c>
      <c r="AQ43" s="275">
        <f>SUM(C43:AP43)</f>
        <v>0</v>
      </c>
      <c r="AR43" s="276">
        <f>AQ43*10000</f>
        <v>0</v>
      </c>
    </row>
    <row r="44" spans="1:44" ht="23.4" customHeight="1" thickBot="1">
      <c r="A44" s="475"/>
      <c r="B44" s="238" t="str">
        <f>IF(AO2&gt;29,"9名以下","3名以下")</f>
        <v>3名以下</v>
      </c>
      <c r="C44" s="234">
        <f>IF(AND(IF($AO$2&gt;29,SUM(C13:C42),0),IF(COUNT(C13:C42)&lt;10,SUM(C13:C42),0)),SUM(C13:C42),0)+IF(AND(IF($AO$2&lt;30,SUM(C13:C42),0),IF(COUNT(C13:C42)&gt;3,SUM(C13:C42),0)),SUM(C13:C42),0)</f>
        <v>0</v>
      </c>
      <c r="D44" s="236">
        <f t="shared" ref="D44:F44" si="3">IF(AND(IF($AO$2&gt;29,SUM(D13:D42),0),IF(COUNT(D13:D42)&lt;10,SUM(D13:D42),0)),SUM(D13:D42),0)+IF(AND(IF($AO$2&lt;30,SUM(D13:D42),0),IF(COUNT(D13:D42)&gt;3,SUM(D13:D42),0)),SUM(D13:D42),0)</f>
        <v>0</v>
      </c>
      <c r="E44" s="236">
        <f t="shared" si="3"/>
        <v>0</v>
      </c>
      <c r="F44" s="236">
        <f t="shared" si="3"/>
        <v>0</v>
      </c>
      <c r="G44" s="236">
        <f>IF(AND(IF($AO$2&gt;29,SUM(G13:G42),0),IF(COUNT(G13:G42)&lt;10,SUM(G13:G42),0)),SUM(G13:G42),0)+IF(AND(IF($AO$2&lt;30,SUM(G13:G42),0),IF(COUNT(G13:G42)&lt;4,SUM(G13:G42),0)),SUM(G13:G42),0)</f>
        <v>0</v>
      </c>
      <c r="H44" s="236">
        <f t="shared" ref="H44:AP44" si="4">IF(AND(IF($AO$2&gt;29,SUM(H13:H42),0),IF(COUNT(H13:H42)&lt;10,SUM(H13:H42),0)),SUM(H13:H42),0)+IF(AND(IF($AO$2&lt;30,SUM(H13:H42),0),IF(COUNT(H13:H42)&lt;4,SUM(H13:H42),0)),SUM(H13:H42),0)</f>
        <v>0</v>
      </c>
      <c r="I44" s="236">
        <f t="shared" si="4"/>
        <v>0</v>
      </c>
      <c r="J44" s="236">
        <f t="shared" si="4"/>
        <v>0</v>
      </c>
      <c r="K44" s="236">
        <f t="shared" si="4"/>
        <v>0</v>
      </c>
      <c r="L44" s="236">
        <f t="shared" si="4"/>
        <v>0</v>
      </c>
      <c r="M44" s="236">
        <f t="shared" si="4"/>
        <v>0</v>
      </c>
      <c r="N44" s="236">
        <f t="shared" si="4"/>
        <v>0</v>
      </c>
      <c r="O44" s="236">
        <f t="shared" si="4"/>
        <v>0</v>
      </c>
      <c r="P44" s="236">
        <f t="shared" si="4"/>
        <v>0</v>
      </c>
      <c r="Q44" s="236">
        <f t="shared" si="4"/>
        <v>0</v>
      </c>
      <c r="R44" s="236">
        <f t="shared" si="4"/>
        <v>0</v>
      </c>
      <c r="S44" s="236">
        <f t="shared" si="4"/>
        <v>0</v>
      </c>
      <c r="T44" s="236">
        <f t="shared" si="4"/>
        <v>0</v>
      </c>
      <c r="U44" s="236">
        <f t="shared" si="4"/>
        <v>0</v>
      </c>
      <c r="V44" s="236">
        <f t="shared" si="4"/>
        <v>0</v>
      </c>
      <c r="W44" s="236">
        <f t="shared" si="4"/>
        <v>0</v>
      </c>
      <c r="X44" s="236">
        <f t="shared" si="4"/>
        <v>0</v>
      </c>
      <c r="Y44" s="236">
        <f t="shared" si="4"/>
        <v>0</v>
      </c>
      <c r="Z44" s="236">
        <f t="shared" si="4"/>
        <v>0</v>
      </c>
      <c r="AA44" s="236">
        <f t="shared" si="4"/>
        <v>0</v>
      </c>
      <c r="AB44" s="236">
        <f t="shared" si="4"/>
        <v>0</v>
      </c>
      <c r="AC44" s="236">
        <f t="shared" si="4"/>
        <v>0</v>
      </c>
      <c r="AD44" s="236">
        <f t="shared" si="4"/>
        <v>0</v>
      </c>
      <c r="AE44" s="236">
        <f t="shared" si="4"/>
        <v>0</v>
      </c>
      <c r="AF44" s="236">
        <f t="shared" si="4"/>
        <v>0</v>
      </c>
      <c r="AG44" s="236">
        <f t="shared" si="4"/>
        <v>0</v>
      </c>
      <c r="AH44" s="236">
        <f t="shared" si="4"/>
        <v>0</v>
      </c>
      <c r="AI44" s="236">
        <f t="shared" si="4"/>
        <v>0</v>
      </c>
      <c r="AJ44" s="236">
        <f t="shared" si="4"/>
        <v>0</v>
      </c>
      <c r="AK44" s="236">
        <f t="shared" si="4"/>
        <v>0</v>
      </c>
      <c r="AL44" s="236">
        <f t="shared" si="4"/>
        <v>0</v>
      </c>
      <c r="AM44" s="236">
        <f t="shared" si="4"/>
        <v>0</v>
      </c>
      <c r="AN44" s="236">
        <f t="shared" si="4"/>
        <v>0</v>
      </c>
      <c r="AO44" s="236">
        <f t="shared" si="4"/>
        <v>0</v>
      </c>
      <c r="AP44" s="236">
        <f t="shared" si="4"/>
        <v>0</v>
      </c>
      <c r="AQ44" s="235">
        <f>SUM(C44:AP44)</f>
        <v>0</v>
      </c>
      <c r="AR44" s="277">
        <f>AQ44*5000</f>
        <v>0</v>
      </c>
    </row>
    <row r="45" spans="1:44" ht="23.4" customHeight="1" thickTop="1" thickBot="1">
      <c r="A45" s="476"/>
      <c r="B45" s="278" t="s">
        <v>363</v>
      </c>
      <c r="C45" s="279">
        <f>SUM(C43:C44)</f>
        <v>0</v>
      </c>
      <c r="D45" s="280">
        <f t="shared" ref="D45:AP45" si="5">SUM(D43:D44)</f>
        <v>0</v>
      </c>
      <c r="E45" s="281">
        <f t="shared" si="5"/>
        <v>0</v>
      </c>
      <c r="F45" s="280">
        <f t="shared" si="5"/>
        <v>0</v>
      </c>
      <c r="G45" s="281">
        <f t="shared" si="5"/>
        <v>0</v>
      </c>
      <c r="H45" s="280">
        <f t="shared" si="5"/>
        <v>0</v>
      </c>
      <c r="I45" s="281">
        <f t="shared" si="5"/>
        <v>0</v>
      </c>
      <c r="J45" s="281">
        <f t="shared" si="5"/>
        <v>0</v>
      </c>
      <c r="K45" s="280">
        <f t="shared" si="5"/>
        <v>0</v>
      </c>
      <c r="L45" s="281">
        <f t="shared" si="5"/>
        <v>0</v>
      </c>
      <c r="M45" s="281">
        <f t="shared" si="5"/>
        <v>0</v>
      </c>
      <c r="N45" s="281">
        <f t="shared" si="5"/>
        <v>0</v>
      </c>
      <c r="O45" s="281">
        <f t="shared" si="5"/>
        <v>0</v>
      </c>
      <c r="P45" s="281">
        <f t="shared" si="5"/>
        <v>0</v>
      </c>
      <c r="Q45" s="281">
        <f t="shared" si="5"/>
        <v>0</v>
      </c>
      <c r="R45" s="281">
        <f t="shared" si="5"/>
        <v>0</v>
      </c>
      <c r="S45" s="281">
        <f t="shared" si="5"/>
        <v>0</v>
      </c>
      <c r="T45" s="281">
        <f t="shared" si="5"/>
        <v>0</v>
      </c>
      <c r="U45" s="281">
        <f t="shared" si="5"/>
        <v>0</v>
      </c>
      <c r="V45" s="281">
        <f t="shared" si="5"/>
        <v>0</v>
      </c>
      <c r="W45" s="281">
        <f t="shared" si="5"/>
        <v>0</v>
      </c>
      <c r="X45" s="281">
        <f t="shared" si="5"/>
        <v>0</v>
      </c>
      <c r="Y45" s="281">
        <f t="shared" si="5"/>
        <v>0</v>
      </c>
      <c r="Z45" s="281">
        <f t="shared" si="5"/>
        <v>0</v>
      </c>
      <c r="AA45" s="281">
        <f t="shared" si="5"/>
        <v>0</v>
      </c>
      <c r="AB45" s="281">
        <f t="shared" si="5"/>
        <v>0</v>
      </c>
      <c r="AC45" s="281">
        <f t="shared" si="5"/>
        <v>0</v>
      </c>
      <c r="AD45" s="281">
        <f t="shared" si="5"/>
        <v>0</v>
      </c>
      <c r="AE45" s="281">
        <f t="shared" si="5"/>
        <v>0</v>
      </c>
      <c r="AF45" s="281">
        <f t="shared" si="5"/>
        <v>0</v>
      </c>
      <c r="AG45" s="281">
        <f t="shared" si="5"/>
        <v>0</v>
      </c>
      <c r="AH45" s="281">
        <f t="shared" si="5"/>
        <v>0</v>
      </c>
      <c r="AI45" s="280">
        <f t="shared" si="5"/>
        <v>0</v>
      </c>
      <c r="AJ45" s="281">
        <f t="shared" si="5"/>
        <v>0</v>
      </c>
      <c r="AK45" s="280">
        <f t="shared" si="5"/>
        <v>0</v>
      </c>
      <c r="AL45" s="281">
        <f t="shared" si="5"/>
        <v>0</v>
      </c>
      <c r="AM45" s="281">
        <f t="shared" si="5"/>
        <v>0</v>
      </c>
      <c r="AN45" s="281">
        <f t="shared" si="5"/>
        <v>0</v>
      </c>
      <c r="AO45" s="280">
        <f t="shared" si="5"/>
        <v>0</v>
      </c>
      <c r="AP45" s="282">
        <f t="shared" si="5"/>
        <v>0</v>
      </c>
      <c r="AQ45" s="280">
        <f>SUM(C45:AP45)</f>
        <v>0</v>
      </c>
      <c r="AR45" s="283">
        <f>SUM(AR43:AR44)</f>
        <v>0</v>
      </c>
    </row>
    <row r="46" spans="1:44">
      <c r="AI46" s="79"/>
      <c r="AJ46" s="79"/>
    </row>
  </sheetData>
  <mergeCells count="6">
    <mergeCell ref="A43:A45"/>
    <mergeCell ref="AL1:AN1"/>
    <mergeCell ref="AO1:AR1"/>
    <mergeCell ref="AL2:AN2"/>
    <mergeCell ref="AO2:AR2"/>
    <mergeCell ref="B3:AR3"/>
  </mergeCells>
  <phoneticPr fontId="1"/>
  <dataValidations count="1">
    <dataValidation type="list" allowBlank="1" showInputMessage="1" showErrorMessage="1" sqref="C13:AP42" xr:uid="{A97F469B-C69B-4CF8-9AC0-B458FADDC75E}">
      <formula1>$AT$4:$AT$6</formula1>
    </dataValidation>
  </dataValidations>
  <printOptions horizontalCentered="1"/>
  <pageMargins left="0.59055118110236227" right="0.59055118110236227" top="0.59055118110236227" bottom="0.59055118110236227"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基本データ入力</vt:lpstr>
      <vt:lpstr>個別協議様式(R5.10.1以降分)</vt:lpstr>
      <vt:lpstr>【非表示】基準額</vt:lpstr>
      <vt:lpstr>記載例</vt:lpstr>
      <vt:lpstr>施設内療養チェックリスト(別紙3)</vt:lpstr>
      <vt:lpstr>感染発生の経緯</vt:lpstr>
      <vt:lpstr>領収書等明細</vt:lpstr>
      <vt:lpstr>割増賃金・手当明細</vt:lpstr>
      <vt:lpstr>施設内療養一覧表</vt:lpstr>
      <vt:lpstr>参照</vt:lpstr>
      <vt:lpstr>【非表示】基準額!Print_Area</vt:lpstr>
      <vt:lpstr>割増賃金・手当明細!Print_Area</vt:lpstr>
      <vt:lpstr>感染発生の経緯!Print_Area</vt:lpstr>
      <vt:lpstr>基本データ入力!Print_Area</vt:lpstr>
      <vt:lpstr>記載例!Print_Area</vt:lpstr>
      <vt:lpstr>'個別協議様式(R5.10.1以降分)'!Print_Area</vt:lpstr>
      <vt:lpstr>'施設内療養チェックリスト(別紙3)'!Print_Area</vt:lpstr>
      <vt:lpstr>施設内療養一覧表!Print_Area</vt:lpstr>
      <vt:lpstr>領収書等明細!Print_Area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鳥越 光</cp:lastModifiedBy>
  <cp:lastPrinted>2023-11-14T07:07:11Z</cp:lastPrinted>
  <dcterms:created xsi:type="dcterms:W3CDTF">2020-07-28T08:02:09Z</dcterms:created>
  <dcterms:modified xsi:type="dcterms:W3CDTF">2023-11-14T07:11:21Z</dcterms:modified>
</cp:coreProperties>
</file>